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6" windowHeight="10500"/>
  </bookViews>
  <sheets>
    <sheet name="综合类" sheetId="1" r:id="rId1"/>
    <sheet name="卫计类" sheetId="2" r:id="rId2"/>
  </sheets>
  <definedNames>
    <definedName name="_xlnm._FilterDatabase" localSheetId="1" hidden="1">卫计类!$A$2:$O$19</definedName>
    <definedName name="_xlnm._FilterDatabase" localSheetId="0" hidden="1">综合类!$A$2:$O$15</definedName>
    <definedName name="_xlnm.Print_Titles" localSheetId="1">卫计类!$2:$2</definedName>
    <definedName name="_xlnm.Print_Titles" localSheetId="0">综合类!$2:$2</definedName>
  </definedNames>
  <calcPr calcId="125725"/>
</workbook>
</file>

<file path=xl/calcChain.xml><?xml version="1.0" encoding="utf-8"?>
<calcChain xmlns="http://schemas.openxmlformats.org/spreadsheetml/2006/main">
  <c r="J19" i="2"/>
  <c r="J18"/>
  <c r="J17"/>
  <c r="J16"/>
  <c r="J15"/>
  <c r="J13"/>
  <c r="J12"/>
  <c r="J11"/>
  <c r="J10"/>
  <c r="J9"/>
  <c r="J7"/>
  <c r="J6"/>
  <c r="J5"/>
  <c r="J4"/>
  <c r="J3"/>
  <c r="H19"/>
  <c r="H18"/>
  <c r="H17"/>
  <c r="H16"/>
  <c r="H15"/>
  <c r="H13"/>
  <c r="H12"/>
  <c r="H11"/>
  <c r="H10"/>
  <c r="H9"/>
  <c r="H7"/>
  <c r="H6"/>
  <c r="H5"/>
  <c r="H4"/>
  <c r="H3"/>
  <c r="H14"/>
  <c r="H8"/>
  <c r="L14"/>
  <c r="L8"/>
  <c r="L13" i="1"/>
  <c r="L10"/>
  <c r="J11"/>
  <c r="J12"/>
  <c r="J14"/>
  <c r="J15"/>
  <c r="H10"/>
  <c r="H11"/>
  <c r="H12"/>
  <c r="H13"/>
  <c r="H14"/>
  <c r="H15"/>
  <c r="J4"/>
  <c r="J6"/>
  <c r="J9"/>
  <c r="L5"/>
  <c r="L7"/>
  <c r="L8"/>
  <c r="L3"/>
  <c r="H4"/>
  <c r="H5"/>
  <c r="H6"/>
  <c r="H7"/>
  <c r="H8"/>
  <c r="H9"/>
  <c r="H3"/>
  <c r="M8" i="2" l="1"/>
  <c r="M5"/>
  <c r="M18"/>
  <c r="M14" i="1"/>
  <c r="M15"/>
  <c r="M10"/>
  <c r="M13"/>
  <c r="M4" i="2"/>
  <c r="M6"/>
  <c r="M11"/>
  <c r="M15"/>
  <c r="M19"/>
  <c r="M3"/>
  <c r="M9"/>
  <c r="M16"/>
  <c r="M7"/>
  <c r="M10"/>
  <c r="M12"/>
  <c r="M13"/>
  <c r="M17"/>
  <c r="M12" i="1"/>
  <c r="M14" i="2"/>
  <c r="M3" i="1"/>
  <c r="M11"/>
  <c r="M7"/>
  <c r="M5"/>
  <c r="M9"/>
  <c r="M4"/>
  <c r="M8"/>
  <c r="M6"/>
</calcChain>
</file>

<file path=xl/sharedStrings.xml><?xml version="1.0" encoding="utf-8"?>
<sst xmlns="http://schemas.openxmlformats.org/spreadsheetml/2006/main" count="94" uniqueCount="75">
  <si>
    <t>序号</t>
  </si>
  <si>
    <t>报考单位</t>
  </si>
  <si>
    <t>岗位代码</t>
  </si>
  <si>
    <t>笔试成绩</t>
  </si>
  <si>
    <t>石林县民族研究所</t>
  </si>
  <si>
    <t>石林县农产品质量安全检测站</t>
  </si>
  <si>
    <t>石林县园林绿化管理站</t>
  </si>
  <si>
    <t>石林县板桥街道办事处农业综合服务中心</t>
  </si>
  <si>
    <t>石林县板桥街道办事处规划建设环保服务中心</t>
  </si>
  <si>
    <t>石林街道办事处规划建设环保服务中心</t>
  </si>
  <si>
    <t>罗俊刚</t>
  </si>
  <si>
    <t>石林县西街口镇村级会计服务中心</t>
  </si>
  <si>
    <t>杨一凡</t>
  </si>
  <si>
    <t>肖云宏</t>
  </si>
  <si>
    <t>圭山镇村镇规划建设服务中心</t>
  </si>
  <si>
    <t>高斌</t>
  </si>
  <si>
    <t>石林县大可乡农业综合服务中心</t>
  </si>
  <si>
    <t>陈红强</t>
  </si>
  <si>
    <t>石林县大可乡村镇规划建设服务中心</t>
  </si>
  <si>
    <t>递补</t>
  </si>
  <si>
    <t>石林县板桥卫生院</t>
  </si>
  <si>
    <t>杨家凤</t>
  </si>
  <si>
    <t>段丽苹</t>
  </si>
  <si>
    <t>石林县人民医院</t>
  </si>
  <si>
    <t>高敏</t>
  </si>
  <si>
    <t>岳小多</t>
  </si>
  <si>
    <t>金艳霞</t>
  </si>
  <si>
    <t>吕康云</t>
  </si>
  <si>
    <t>黄荣铠</t>
  </si>
  <si>
    <t>李素嫚</t>
  </si>
  <si>
    <t>王瑶松</t>
  </si>
  <si>
    <t>徐玉芹</t>
  </si>
  <si>
    <t>冷合莉</t>
  </si>
  <si>
    <t>石林县疾病预防控制中心</t>
  </si>
  <si>
    <t>石林县鹿阜卫生院</t>
  </si>
  <si>
    <t>冯世文</t>
  </si>
  <si>
    <t>毕洁琼</t>
  </si>
  <si>
    <t>赵彦芳</t>
  </si>
  <si>
    <t>张归</t>
  </si>
  <si>
    <t>赵学英</t>
  </si>
  <si>
    <t>石林县石林卫生院</t>
  </si>
  <si>
    <t>师永超</t>
  </si>
  <si>
    <t>胡仁镁</t>
  </si>
  <si>
    <t>定向招聘</t>
  </si>
  <si>
    <t>考生姓名</t>
  </si>
  <si>
    <t>招聘计划数</t>
  </si>
  <si>
    <t>考生面试顺序号</t>
  </si>
  <si>
    <t>笔试成绩按40%折算后成绩</t>
  </si>
  <si>
    <t>面试成绩</t>
  </si>
  <si>
    <t>面试成绩按60%折算后成绩</t>
  </si>
  <si>
    <t>彝族岗位彝语测试成绩</t>
  </si>
  <si>
    <t>综合成绩</t>
  </si>
  <si>
    <t>综合成绩岗位排名</t>
  </si>
  <si>
    <t>彝族岗位彝语成绩（30%）和其他面试成绩（70%）按60%折算后成绩</t>
    <phoneticPr fontId="2" type="noConversion"/>
  </si>
  <si>
    <t>考生面试顺序号</t>
    <phoneticPr fontId="2" type="noConversion"/>
  </si>
  <si>
    <t>笔试成绩按50%折算后成绩</t>
    <phoneticPr fontId="2" type="noConversion"/>
  </si>
  <si>
    <t>彝族岗位彝语测试成绩</t>
    <phoneticPr fontId="2" type="noConversion"/>
  </si>
  <si>
    <t>综合成绩</t>
    <phoneticPr fontId="2" type="noConversion"/>
  </si>
  <si>
    <t>蒋海森</t>
    <phoneticPr fontId="2" type="noConversion"/>
  </si>
  <si>
    <t>苏宸睿</t>
    <phoneticPr fontId="2" type="noConversion"/>
  </si>
  <si>
    <t>张丽英</t>
    <phoneticPr fontId="2" type="noConversion"/>
  </si>
  <si>
    <t>温宜弟</t>
    <phoneticPr fontId="2" type="noConversion"/>
  </si>
  <si>
    <t>高嫔</t>
    <phoneticPr fontId="2" type="noConversion"/>
  </si>
  <si>
    <t>㱔妮</t>
    <phoneticPr fontId="2" type="noConversion"/>
  </si>
  <si>
    <t>陶强</t>
    <phoneticPr fontId="2" type="noConversion"/>
  </si>
  <si>
    <t>石林县2018年事业单位公开（定向）招聘工作人员拟进入考察和体检人员名单（综合类）</t>
    <phoneticPr fontId="2" type="noConversion"/>
  </si>
  <si>
    <t>石林县2018年事业单位公开（定向）招聘工作人员拟进入考察和体检人员名单（卫计类）</t>
    <phoneticPr fontId="2" type="noConversion"/>
  </si>
  <si>
    <t>考生姓名</t>
    <phoneticPr fontId="2" type="noConversion"/>
  </si>
  <si>
    <t>招聘计划数</t>
    <phoneticPr fontId="2" type="noConversion"/>
  </si>
  <si>
    <t>面试成绩</t>
    <phoneticPr fontId="2" type="noConversion"/>
  </si>
  <si>
    <t>面试成绩按50%折算后成绩</t>
    <phoneticPr fontId="2" type="noConversion"/>
  </si>
  <si>
    <t>彝族岗位彝语成绩（30%）和其他面试成绩（70%）按50%折算后成绩</t>
    <phoneticPr fontId="2" type="noConversion"/>
  </si>
  <si>
    <t>综合成绩岗位排名</t>
    <phoneticPr fontId="2" type="noConversion"/>
  </si>
  <si>
    <t>备注</t>
    <phoneticPr fontId="2" type="noConversion"/>
  </si>
  <si>
    <t>备注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</si>
</sst>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14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8"/>
      <name val="黑体"/>
      <family val="3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8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charset val="134"/>
      <scheme val="minor"/>
    </font>
    <font>
      <b/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176" fontId="8" fillId="0" borderId="1" xfId="5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 2" xfId="2"/>
    <cellStyle name="常规 2 2 2" xfId="4"/>
    <cellStyle name="常规 2 3" xfId="5"/>
    <cellStyle name="常规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zoomScale="130" workbookViewId="0">
      <pane ySplit="2" topLeftCell="A3" activePane="bottomLeft" state="frozen"/>
      <selection pane="bottomLeft" activeCell="H7" sqref="H7"/>
    </sheetView>
  </sheetViews>
  <sheetFormatPr defaultColWidth="9" defaultRowHeight="14.4"/>
  <cols>
    <col min="1" max="1" width="6.109375" customWidth="1"/>
    <col min="2" max="2" width="7.77734375" customWidth="1"/>
    <col min="3" max="3" width="22.44140625" customWidth="1"/>
    <col min="4" max="4" width="5.88671875" customWidth="1"/>
    <col min="5" max="5" width="7.5546875" style="2" customWidth="1"/>
    <col min="6" max="6" width="5.5546875" style="2" customWidth="1"/>
    <col min="7" max="7" width="8.88671875" style="2" customWidth="1"/>
    <col min="8" max="8" width="9.109375" style="3" customWidth="1"/>
    <col min="9" max="9" width="8.21875" style="4" customWidth="1"/>
    <col min="10" max="10" width="8.21875" style="3" customWidth="1"/>
    <col min="11" max="11" width="8.6640625" style="2" customWidth="1"/>
    <col min="12" max="12" width="11.109375" style="2" customWidth="1"/>
    <col min="13" max="13" width="7.77734375" style="3" customWidth="1"/>
    <col min="14" max="14" width="6.44140625" style="5" customWidth="1"/>
    <col min="15" max="15" width="7.33203125" customWidth="1"/>
  </cols>
  <sheetData>
    <row r="1" spans="1:15" ht="15.6" customHeight="1">
      <c r="A1" s="15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" customFormat="1" ht="60.6" customHeight="1">
      <c r="A2" s="10" t="s">
        <v>0</v>
      </c>
      <c r="B2" s="10" t="s">
        <v>67</v>
      </c>
      <c r="C2" s="10" t="s">
        <v>1</v>
      </c>
      <c r="D2" s="10" t="s">
        <v>68</v>
      </c>
      <c r="E2" s="10" t="s">
        <v>2</v>
      </c>
      <c r="F2" s="10" t="s">
        <v>54</v>
      </c>
      <c r="G2" s="10" t="s">
        <v>3</v>
      </c>
      <c r="H2" s="10" t="s">
        <v>55</v>
      </c>
      <c r="I2" s="10" t="s">
        <v>69</v>
      </c>
      <c r="J2" s="10" t="s">
        <v>70</v>
      </c>
      <c r="K2" s="10" t="s">
        <v>56</v>
      </c>
      <c r="L2" s="8" t="s">
        <v>71</v>
      </c>
      <c r="M2" s="10" t="s">
        <v>57</v>
      </c>
      <c r="N2" s="10" t="s">
        <v>72</v>
      </c>
      <c r="O2" s="10" t="s">
        <v>73</v>
      </c>
    </row>
    <row r="3" spans="1:15" ht="31.8" customHeight="1">
      <c r="A3" s="7">
        <v>1</v>
      </c>
      <c r="B3" s="7" t="s">
        <v>58</v>
      </c>
      <c r="C3" s="7" t="s">
        <v>4</v>
      </c>
      <c r="D3" s="7">
        <v>1</v>
      </c>
      <c r="E3" s="7">
        <v>51201801</v>
      </c>
      <c r="F3" s="7"/>
      <c r="G3" s="7">
        <v>58</v>
      </c>
      <c r="H3" s="9">
        <f>G3*50%</f>
        <v>29</v>
      </c>
      <c r="I3" s="9">
        <v>85.33</v>
      </c>
      <c r="J3" s="9"/>
      <c r="K3" s="9">
        <v>84</v>
      </c>
      <c r="L3" s="9">
        <f>(K3*30%+I3*70%)*50%</f>
        <v>42.465499999999999</v>
      </c>
      <c r="M3" s="9">
        <f>H3+L3</f>
        <v>71.465499999999992</v>
      </c>
      <c r="N3" s="7">
        <v>1</v>
      </c>
      <c r="O3" s="7"/>
    </row>
    <row r="4" spans="1:15" ht="27" customHeight="1">
      <c r="A4" s="7">
        <v>2</v>
      </c>
      <c r="B4" s="7" t="s">
        <v>59</v>
      </c>
      <c r="C4" s="7" t="s">
        <v>5</v>
      </c>
      <c r="D4" s="7">
        <v>1</v>
      </c>
      <c r="E4" s="7">
        <v>51201802</v>
      </c>
      <c r="F4" s="7"/>
      <c r="G4" s="7">
        <v>71.5</v>
      </c>
      <c r="H4" s="9">
        <f t="shared" ref="H4:H15" si="0">G4*50%</f>
        <v>35.75</v>
      </c>
      <c r="I4" s="9">
        <v>85.83</v>
      </c>
      <c r="J4" s="9">
        <f t="shared" ref="J4:J15" si="1">I4*50%</f>
        <v>42.914999999999999</v>
      </c>
      <c r="K4" s="9"/>
      <c r="L4" s="9"/>
      <c r="M4" s="9">
        <f>H4+J4</f>
        <v>78.664999999999992</v>
      </c>
      <c r="N4" s="7">
        <v>1</v>
      </c>
      <c r="O4" s="7"/>
    </row>
    <row r="5" spans="1:15" ht="31.8" customHeight="1">
      <c r="A5" s="7">
        <v>3</v>
      </c>
      <c r="B5" s="7" t="s">
        <v>60</v>
      </c>
      <c r="C5" s="7" t="s">
        <v>5</v>
      </c>
      <c r="D5" s="7">
        <v>1</v>
      </c>
      <c r="E5" s="7">
        <v>51201803</v>
      </c>
      <c r="F5" s="7"/>
      <c r="G5" s="7">
        <v>48</v>
      </c>
      <c r="H5" s="9">
        <f t="shared" si="0"/>
        <v>24</v>
      </c>
      <c r="I5" s="9">
        <v>84.83</v>
      </c>
      <c r="J5" s="9"/>
      <c r="K5" s="9">
        <v>91.67</v>
      </c>
      <c r="L5" s="9">
        <f t="shared" ref="L5:L8" si="2">(K5*30%+I5*70%)*50%</f>
        <v>43.440999999999995</v>
      </c>
      <c r="M5" s="9">
        <f t="shared" ref="M5:M8" si="3">H5+L5</f>
        <v>67.441000000000003</v>
      </c>
      <c r="N5" s="7">
        <v>1</v>
      </c>
      <c r="O5" s="7"/>
    </row>
    <row r="6" spans="1:15" ht="25.2" customHeight="1">
      <c r="A6" s="7">
        <v>4</v>
      </c>
      <c r="B6" s="7" t="s">
        <v>61</v>
      </c>
      <c r="C6" s="7" t="s">
        <v>6</v>
      </c>
      <c r="D6" s="7">
        <v>1</v>
      </c>
      <c r="E6" s="7">
        <v>51201804</v>
      </c>
      <c r="F6" s="7"/>
      <c r="G6" s="7">
        <v>58.5</v>
      </c>
      <c r="H6" s="9">
        <f t="shared" si="0"/>
        <v>29.25</v>
      </c>
      <c r="I6" s="9">
        <v>84.5</v>
      </c>
      <c r="J6" s="9">
        <f t="shared" si="1"/>
        <v>42.25</v>
      </c>
      <c r="K6" s="9"/>
      <c r="L6" s="9"/>
      <c r="M6" s="9">
        <f>H6+J6</f>
        <v>71.5</v>
      </c>
      <c r="N6" s="7">
        <v>1</v>
      </c>
      <c r="O6" s="7"/>
    </row>
    <row r="7" spans="1:15" ht="31.8" customHeight="1">
      <c r="A7" s="7">
        <v>5</v>
      </c>
      <c r="B7" s="7" t="s">
        <v>62</v>
      </c>
      <c r="C7" s="7" t="s">
        <v>6</v>
      </c>
      <c r="D7" s="14">
        <v>1</v>
      </c>
      <c r="E7" s="7">
        <v>51201805</v>
      </c>
      <c r="F7" s="7"/>
      <c r="G7" s="7">
        <v>47</v>
      </c>
      <c r="H7" s="9">
        <f t="shared" si="0"/>
        <v>23.5</v>
      </c>
      <c r="I7" s="9">
        <v>85.83</v>
      </c>
      <c r="J7" s="9"/>
      <c r="K7" s="9">
        <v>90.33</v>
      </c>
      <c r="L7" s="9">
        <f t="shared" si="2"/>
        <v>43.589999999999996</v>
      </c>
      <c r="M7" s="9">
        <f t="shared" si="3"/>
        <v>67.09</v>
      </c>
      <c r="N7" s="7">
        <v>1</v>
      </c>
      <c r="O7" s="7"/>
    </row>
    <row r="8" spans="1:15" ht="31.8" customHeight="1">
      <c r="A8" s="7">
        <v>6</v>
      </c>
      <c r="B8" s="7" t="s">
        <v>63</v>
      </c>
      <c r="C8" s="7" t="s">
        <v>7</v>
      </c>
      <c r="D8" s="7">
        <v>1</v>
      </c>
      <c r="E8" s="7">
        <v>51201806</v>
      </c>
      <c r="F8" s="7"/>
      <c r="G8" s="7">
        <v>47.5</v>
      </c>
      <c r="H8" s="9">
        <f t="shared" si="0"/>
        <v>23.75</v>
      </c>
      <c r="I8" s="9">
        <v>88</v>
      </c>
      <c r="J8" s="9"/>
      <c r="K8" s="9">
        <v>78</v>
      </c>
      <c r="L8" s="9">
        <f t="shared" si="2"/>
        <v>42.5</v>
      </c>
      <c r="M8" s="9">
        <f t="shared" si="3"/>
        <v>66.25</v>
      </c>
      <c r="N8" s="7">
        <v>1</v>
      </c>
      <c r="O8" s="7"/>
    </row>
    <row r="9" spans="1:15" ht="28.8" customHeight="1">
      <c r="A9" s="7">
        <v>7</v>
      </c>
      <c r="B9" s="7" t="s">
        <v>64</v>
      </c>
      <c r="C9" s="7" t="s">
        <v>8</v>
      </c>
      <c r="D9" s="7">
        <v>1</v>
      </c>
      <c r="E9" s="7">
        <v>51201807</v>
      </c>
      <c r="F9" s="7"/>
      <c r="G9" s="7">
        <v>59.5</v>
      </c>
      <c r="H9" s="9">
        <f t="shared" si="0"/>
        <v>29.75</v>
      </c>
      <c r="I9" s="9">
        <v>84.83</v>
      </c>
      <c r="J9" s="9">
        <f t="shared" si="1"/>
        <v>42.414999999999999</v>
      </c>
      <c r="K9" s="9"/>
      <c r="L9" s="9"/>
      <c r="M9" s="9">
        <f>H9+J9</f>
        <v>72.164999999999992</v>
      </c>
      <c r="N9" s="7">
        <v>1</v>
      </c>
      <c r="O9" s="7"/>
    </row>
    <row r="10" spans="1:15" ht="31.8" customHeight="1">
      <c r="A10" s="7">
        <v>8</v>
      </c>
      <c r="B10" s="7" t="s">
        <v>10</v>
      </c>
      <c r="C10" s="7" t="s">
        <v>9</v>
      </c>
      <c r="D10" s="14">
        <v>1</v>
      </c>
      <c r="E10" s="7">
        <v>51201808</v>
      </c>
      <c r="F10" s="7">
        <v>15</v>
      </c>
      <c r="G10" s="7">
        <v>48.5</v>
      </c>
      <c r="H10" s="9">
        <f t="shared" si="0"/>
        <v>24.25</v>
      </c>
      <c r="I10" s="9">
        <v>83.43</v>
      </c>
      <c r="J10" s="9"/>
      <c r="K10" s="9">
        <v>91</v>
      </c>
      <c r="L10" s="9">
        <f t="shared" ref="L10" si="4">(K10*30%+I10*70%)*50%</f>
        <v>42.850500000000004</v>
      </c>
      <c r="M10" s="9">
        <f t="shared" ref="M10" si="5">H10+L10</f>
        <v>67.100500000000011</v>
      </c>
      <c r="N10" s="7">
        <v>1</v>
      </c>
      <c r="O10" s="7"/>
    </row>
    <row r="11" spans="1:15" ht="24.6" customHeight="1">
      <c r="A11" s="7">
        <v>9</v>
      </c>
      <c r="B11" s="7" t="s">
        <v>12</v>
      </c>
      <c r="C11" s="7" t="s">
        <v>11</v>
      </c>
      <c r="D11" s="14">
        <v>1</v>
      </c>
      <c r="E11" s="7">
        <v>51201809</v>
      </c>
      <c r="F11" s="7">
        <v>16</v>
      </c>
      <c r="G11" s="7">
        <v>57.5</v>
      </c>
      <c r="H11" s="9">
        <f t="shared" si="0"/>
        <v>28.75</v>
      </c>
      <c r="I11" s="9">
        <v>86.33</v>
      </c>
      <c r="J11" s="9">
        <f t="shared" si="1"/>
        <v>43.164999999999999</v>
      </c>
      <c r="K11" s="9"/>
      <c r="L11" s="9"/>
      <c r="M11" s="9">
        <f t="shared" ref="M11:M12" si="6">H11+J11</f>
        <v>71.914999999999992</v>
      </c>
      <c r="N11" s="7">
        <v>1</v>
      </c>
      <c r="O11" s="7"/>
    </row>
    <row r="12" spans="1:15" ht="24.6" customHeight="1">
      <c r="A12" s="7">
        <v>10</v>
      </c>
      <c r="B12" s="7" t="s">
        <v>13</v>
      </c>
      <c r="C12" s="7" t="s">
        <v>14</v>
      </c>
      <c r="D12" s="7">
        <v>1</v>
      </c>
      <c r="E12" s="7">
        <v>51201810</v>
      </c>
      <c r="F12" s="7">
        <v>10</v>
      </c>
      <c r="G12" s="7">
        <v>60</v>
      </c>
      <c r="H12" s="9">
        <f t="shared" si="0"/>
        <v>30</v>
      </c>
      <c r="I12" s="9">
        <v>84.07</v>
      </c>
      <c r="J12" s="9">
        <f t="shared" si="1"/>
        <v>42.034999999999997</v>
      </c>
      <c r="K12" s="9"/>
      <c r="L12" s="9"/>
      <c r="M12" s="9">
        <f t="shared" si="6"/>
        <v>72.034999999999997</v>
      </c>
      <c r="N12" s="7">
        <v>1</v>
      </c>
      <c r="O12" s="7"/>
    </row>
    <row r="13" spans="1:15" ht="31.8" customHeight="1">
      <c r="A13" s="7">
        <v>11</v>
      </c>
      <c r="B13" s="7" t="s">
        <v>15</v>
      </c>
      <c r="C13" s="7" t="s">
        <v>16</v>
      </c>
      <c r="D13" s="7">
        <v>1</v>
      </c>
      <c r="E13" s="7">
        <v>51201811</v>
      </c>
      <c r="F13" s="7">
        <v>5</v>
      </c>
      <c r="G13" s="7">
        <v>56.5</v>
      </c>
      <c r="H13" s="9">
        <f t="shared" si="0"/>
        <v>28.25</v>
      </c>
      <c r="I13" s="9">
        <v>85.83</v>
      </c>
      <c r="J13" s="9"/>
      <c r="K13" s="9">
        <v>92.33</v>
      </c>
      <c r="L13" s="9">
        <f t="shared" ref="L13" si="7">(K13*30%+I13*70%)*50%</f>
        <v>43.89</v>
      </c>
      <c r="M13" s="9">
        <f t="shared" ref="M13" si="8">H13+L13</f>
        <v>72.14</v>
      </c>
      <c r="N13" s="7">
        <v>1</v>
      </c>
      <c r="O13" s="7"/>
    </row>
    <row r="14" spans="1:15" ht="27" customHeight="1">
      <c r="A14" s="7">
        <v>12</v>
      </c>
      <c r="B14" s="7" t="s">
        <v>17</v>
      </c>
      <c r="C14" s="7" t="s">
        <v>18</v>
      </c>
      <c r="D14" s="7">
        <v>1</v>
      </c>
      <c r="E14" s="7">
        <v>51201812</v>
      </c>
      <c r="F14" s="7">
        <v>1</v>
      </c>
      <c r="G14" s="7">
        <v>64.5</v>
      </c>
      <c r="H14" s="9">
        <f t="shared" si="0"/>
        <v>32.25</v>
      </c>
      <c r="I14" s="9">
        <v>76.430000000000007</v>
      </c>
      <c r="J14" s="9">
        <f t="shared" si="1"/>
        <v>38.215000000000003</v>
      </c>
      <c r="K14" s="9"/>
      <c r="L14" s="9"/>
      <c r="M14" s="9">
        <f t="shared" ref="M14:M15" si="9">H14+J14</f>
        <v>70.465000000000003</v>
      </c>
      <c r="N14" s="7">
        <v>1</v>
      </c>
      <c r="O14" s="7"/>
    </row>
    <row r="15" spans="1:15" ht="28.8" customHeight="1">
      <c r="A15" s="7">
        <v>13</v>
      </c>
      <c r="B15" s="7" t="s">
        <v>21</v>
      </c>
      <c r="C15" s="7" t="s">
        <v>20</v>
      </c>
      <c r="D15" s="14">
        <v>1</v>
      </c>
      <c r="E15" s="7">
        <v>51201821</v>
      </c>
      <c r="F15" s="7">
        <v>11</v>
      </c>
      <c r="G15" s="7">
        <v>66.8</v>
      </c>
      <c r="H15" s="9">
        <f t="shared" si="0"/>
        <v>33.4</v>
      </c>
      <c r="I15" s="9">
        <v>80.7</v>
      </c>
      <c r="J15" s="9">
        <f t="shared" si="1"/>
        <v>40.35</v>
      </c>
      <c r="K15" s="9"/>
      <c r="L15" s="9"/>
      <c r="M15" s="9">
        <f t="shared" si="9"/>
        <v>73.75</v>
      </c>
      <c r="N15" s="7">
        <v>1</v>
      </c>
      <c r="O15" s="7"/>
    </row>
  </sheetData>
  <mergeCells count="5">
    <mergeCell ref="D7"/>
    <mergeCell ref="D15"/>
    <mergeCell ref="D10"/>
    <mergeCell ref="D11"/>
    <mergeCell ref="A1:O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9"/>
  <sheetViews>
    <sheetView zoomScale="130" workbookViewId="0">
      <selection activeCell="F6" sqref="F6"/>
    </sheetView>
  </sheetViews>
  <sheetFormatPr defaultColWidth="9" defaultRowHeight="14.4"/>
  <cols>
    <col min="1" max="1" width="6" customWidth="1"/>
    <col min="2" max="2" width="9.33203125" customWidth="1"/>
    <col min="3" max="3" width="16.6640625" customWidth="1"/>
    <col min="4" max="4" width="5.44140625" customWidth="1"/>
    <col min="5" max="5" width="10.5546875" style="2" customWidth="1"/>
    <col min="6" max="6" width="8" style="2" customWidth="1"/>
    <col min="7" max="7" width="9.21875" style="2" customWidth="1"/>
    <col min="8" max="8" width="9.109375" style="3" customWidth="1"/>
    <col min="9" max="9" width="8.33203125" style="4" customWidth="1"/>
    <col min="10" max="10" width="9.5546875" style="3" customWidth="1"/>
    <col min="11" max="11" width="8.77734375" style="2" customWidth="1"/>
    <col min="12" max="12" width="12" style="2" customWidth="1"/>
    <col min="13" max="13" width="6.33203125" style="3" customWidth="1"/>
    <col min="14" max="14" width="6.21875" style="5" customWidth="1"/>
    <col min="15" max="15" width="7.33203125" customWidth="1"/>
  </cols>
  <sheetData>
    <row r="1" spans="1:15" ht="20.399999999999999" customHeight="1">
      <c r="A1" s="15" t="s">
        <v>66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" customFormat="1" ht="56.4" customHeight="1">
      <c r="A2" s="13" t="s">
        <v>0</v>
      </c>
      <c r="B2" s="13" t="s">
        <v>44</v>
      </c>
      <c r="C2" s="13" t="s">
        <v>1</v>
      </c>
      <c r="D2" s="13" t="s">
        <v>45</v>
      </c>
      <c r="E2" s="13" t="s">
        <v>2</v>
      </c>
      <c r="F2" s="13" t="s">
        <v>46</v>
      </c>
      <c r="G2" s="13" t="s">
        <v>3</v>
      </c>
      <c r="H2" s="13" t="s">
        <v>47</v>
      </c>
      <c r="I2" s="13" t="s">
        <v>48</v>
      </c>
      <c r="J2" s="13" t="s">
        <v>49</v>
      </c>
      <c r="K2" s="13" t="s">
        <v>50</v>
      </c>
      <c r="L2" s="8" t="s">
        <v>53</v>
      </c>
      <c r="M2" s="13" t="s">
        <v>51</v>
      </c>
      <c r="N2" s="13" t="s">
        <v>52</v>
      </c>
      <c r="O2" s="13" t="s">
        <v>74</v>
      </c>
    </row>
    <row r="3" spans="1:15" ht="22.8" customHeight="1">
      <c r="A3" s="7">
        <v>1</v>
      </c>
      <c r="B3" s="7" t="s">
        <v>22</v>
      </c>
      <c r="C3" s="7" t="s">
        <v>23</v>
      </c>
      <c r="D3" s="14">
        <v>5</v>
      </c>
      <c r="E3" s="7">
        <v>51201813</v>
      </c>
      <c r="F3" s="6">
        <v>10</v>
      </c>
      <c r="G3" s="7">
        <v>71.7</v>
      </c>
      <c r="H3" s="9">
        <f>G3*40%</f>
        <v>28.680000000000003</v>
      </c>
      <c r="I3" s="9">
        <v>86.2</v>
      </c>
      <c r="J3" s="9">
        <f>I3*60%</f>
        <v>51.72</v>
      </c>
      <c r="K3" s="9"/>
      <c r="L3" s="9"/>
      <c r="M3" s="9">
        <f>J3+H3</f>
        <v>80.400000000000006</v>
      </c>
      <c r="N3" s="7">
        <v>1</v>
      </c>
      <c r="O3" s="7"/>
    </row>
    <row r="4" spans="1:15" ht="18.600000000000001" customHeight="1">
      <c r="A4" s="7">
        <v>2</v>
      </c>
      <c r="B4" s="7" t="s">
        <v>24</v>
      </c>
      <c r="C4" s="7" t="s">
        <v>23</v>
      </c>
      <c r="D4" s="14"/>
      <c r="E4" s="7">
        <v>51201813</v>
      </c>
      <c r="F4" s="16">
        <v>2</v>
      </c>
      <c r="G4" s="7">
        <v>64.5</v>
      </c>
      <c r="H4" s="9">
        <f t="shared" ref="H4:H7" si="0">G4*40%</f>
        <v>25.8</v>
      </c>
      <c r="I4" s="9">
        <v>88.33</v>
      </c>
      <c r="J4" s="9">
        <f t="shared" ref="J4:J7" si="1">I4*60%</f>
        <v>52.997999999999998</v>
      </c>
      <c r="K4" s="9"/>
      <c r="L4" s="9"/>
      <c r="M4" s="9">
        <f t="shared" ref="M4:M7" si="2">J4+H4</f>
        <v>78.798000000000002</v>
      </c>
      <c r="N4" s="7">
        <v>2</v>
      </c>
      <c r="O4" s="7"/>
    </row>
    <row r="5" spans="1:15" ht="19.8" customHeight="1">
      <c r="A5" s="7">
        <v>3</v>
      </c>
      <c r="B5" s="7" t="s">
        <v>25</v>
      </c>
      <c r="C5" s="7" t="s">
        <v>23</v>
      </c>
      <c r="D5" s="14"/>
      <c r="E5" s="7">
        <v>51201813</v>
      </c>
      <c r="F5" s="16">
        <v>7</v>
      </c>
      <c r="G5" s="7">
        <v>57.5</v>
      </c>
      <c r="H5" s="9">
        <f t="shared" si="0"/>
        <v>23</v>
      </c>
      <c r="I5" s="9">
        <v>83.33</v>
      </c>
      <c r="J5" s="9">
        <f t="shared" si="1"/>
        <v>49.997999999999998</v>
      </c>
      <c r="K5" s="9"/>
      <c r="L5" s="9"/>
      <c r="M5" s="9">
        <f t="shared" si="2"/>
        <v>72.99799999999999</v>
      </c>
      <c r="N5" s="7">
        <v>3</v>
      </c>
      <c r="O5" s="7"/>
    </row>
    <row r="6" spans="1:15" ht="19.8" customHeight="1">
      <c r="A6" s="7">
        <v>4</v>
      </c>
      <c r="B6" s="7" t="s">
        <v>26</v>
      </c>
      <c r="C6" s="7" t="s">
        <v>23</v>
      </c>
      <c r="D6" s="14"/>
      <c r="E6" s="7">
        <v>51201813</v>
      </c>
      <c r="F6" s="16">
        <v>8</v>
      </c>
      <c r="G6" s="7">
        <v>52.9</v>
      </c>
      <c r="H6" s="9">
        <f t="shared" si="0"/>
        <v>21.16</v>
      </c>
      <c r="I6" s="9">
        <v>85.5</v>
      </c>
      <c r="J6" s="9">
        <f t="shared" si="1"/>
        <v>51.3</v>
      </c>
      <c r="K6" s="9"/>
      <c r="L6" s="9"/>
      <c r="M6" s="9">
        <f t="shared" si="2"/>
        <v>72.459999999999994</v>
      </c>
      <c r="N6" s="7">
        <v>4</v>
      </c>
      <c r="O6" s="7"/>
    </row>
    <row r="7" spans="1:15" ht="18" customHeight="1">
      <c r="A7" s="7">
        <v>5</v>
      </c>
      <c r="B7" s="7" t="s">
        <v>27</v>
      </c>
      <c r="C7" s="7" t="s">
        <v>23</v>
      </c>
      <c r="D7" s="14"/>
      <c r="E7" s="7">
        <v>51201813</v>
      </c>
      <c r="F7" s="16">
        <v>3</v>
      </c>
      <c r="G7" s="7">
        <v>50.2</v>
      </c>
      <c r="H7" s="9">
        <f t="shared" si="0"/>
        <v>20.080000000000002</v>
      </c>
      <c r="I7" s="9">
        <v>86.67</v>
      </c>
      <c r="J7" s="9">
        <f t="shared" si="1"/>
        <v>52.002000000000002</v>
      </c>
      <c r="K7" s="9"/>
      <c r="L7" s="9"/>
      <c r="M7" s="9">
        <f t="shared" si="2"/>
        <v>72.082000000000008</v>
      </c>
      <c r="N7" s="7">
        <v>5</v>
      </c>
      <c r="O7" s="7"/>
    </row>
    <row r="8" spans="1:15" ht="28.8" customHeight="1">
      <c r="A8" s="7">
        <v>6</v>
      </c>
      <c r="B8" s="7" t="s">
        <v>28</v>
      </c>
      <c r="C8" s="7" t="s">
        <v>23</v>
      </c>
      <c r="D8" s="7">
        <v>1</v>
      </c>
      <c r="E8" s="7">
        <v>51201814</v>
      </c>
      <c r="F8" s="7">
        <v>16</v>
      </c>
      <c r="G8" s="7">
        <v>49.5</v>
      </c>
      <c r="H8" s="9">
        <f>G8*40%</f>
        <v>19.8</v>
      </c>
      <c r="I8" s="9">
        <v>85.67</v>
      </c>
      <c r="J8" s="9"/>
      <c r="K8" s="9">
        <v>81.83</v>
      </c>
      <c r="L8" s="9">
        <f>(K8*30%+I8*70%)*60%</f>
        <v>50.710799999999999</v>
      </c>
      <c r="M8" s="9">
        <f>L8+H8</f>
        <v>70.510800000000003</v>
      </c>
      <c r="N8" s="7">
        <v>1</v>
      </c>
      <c r="O8" s="7"/>
    </row>
    <row r="9" spans="1:15" ht="20.399999999999999" customHeight="1">
      <c r="A9" s="7">
        <v>7</v>
      </c>
      <c r="B9" s="7" t="s">
        <v>29</v>
      </c>
      <c r="C9" s="7" t="s">
        <v>23</v>
      </c>
      <c r="D9" s="7">
        <v>1</v>
      </c>
      <c r="E9" s="7">
        <v>51201815</v>
      </c>
      <c r="F9" s="7">
        <v>9</v>
      </c>
      <c r="G9" s="7">
        <v>41.7</v>
      </c>
      <c r="H9" s="9">
        <f t="shared" ref="H9:H13" si="3">G9*40%</f>
        <v>16.680000000000003</v>
      </c>
      <c r="I9" s="9">
        <v>84.33</v>
      </c>
      <c r="J9" s="9">
        <f t="shared" ref="J9:J13" si="4">I9*60%</f>
        <v>50.597999999999999</v>
      </c>
      <c r="K9" s="9"/>
      <c r="L9" s="9"/>
      <c r="M9" s="9">
        <f t="shared" ref="M9:M13" si="5">J9+H9</f>
        <v>67.278000000000006</v>
      </c>
      <c r="N9" s="7">
        <v>1</v>
      </c>
      <c r="O9" s="7"/>
    </row>
    <row r="10" spans="1:15" ht="21" customHeight="1">
      <c r="A10" s="7">
        <v>8</v>
      </c>
      <c r="B10" s="7" t="s">
        <v>30</v>
      </c>
      <c r="C10" s="7" t="s">
        <v>23</v>
      </c>
      <c r="D10" s="7">
        <v>1</v>
      </c>
      <c r="E10" s="7">
        <v>51201816</v>
      </c>
      <c r="F10" s="7">
        <v>2</v>
      </c>
      <c r="G10" s="7">
        <v>39.299999999999997</v>
      </c>
      <c r="H10" s="9">
        <f t="shared" si="3"/>
        <v>15.719999999999999</v>
      </c>
      <c r="I10" s="9">
        <v>85.33</v>
      </c>
      <c r="J10" s="9">
        <f t="shared" si="4"/>
        <v>51.198</v>
      </c>
      <c r="K10" s="9"/>
      <c r="L10" s="9"/>
      <c r="M10" s="9">
        <f t="shared" si="5"/>
        <v>66.918000000000006</v>
      </c>
      <c r="N10" s="7">
        <v>1</v>
      </c>
      <c r="O10" s="7" t="s">
        <v>19</v>
      </c>
    </row>
    <row r="11" spans="1:15" ht="21.6" customHeight="1">
      <c r="A11" s="7">
        <v>9</v>
      </c>
      <c r="B11" s="7" t="s">
        <v>31</v>
      </c>
      <c r="C11" s="7" t="s">
        <v>23</v>
      </c>
      <c r="D11" s="7">
        <v>1</v>
      </c>
      <c r="E11" s="7">
        <v>51201818</v>
      </c>
      <c r="F11" s="7">
        <v>3</v>
      </c>
      <c r="G11" s="7">
        <v>48.8</v>
      </c>
      <c r="H11" s="9">
        <f t="shared" si="3"/>
        <v>19.52</v>
      </c>
      <c r="I11" s="9">
        <v>80.33</v>
      </c>
      <c r="J11" s="9">
        <f t="shared" si="4"/>
        <v>48.198</v>
      </c>
      <c r="K11" s="9"/>
      <c r="L11" s="9"/>
      <c r="M11" s="9">
        <f t="shared" si="5"/>
        <v>67.718000000000004</v>
      </c>
      <c r="N11" s="7">
        <v>1</v>
      </c>
      <c r="O11" s="7"/>
    </row>
    <row r="12" spans="1:15" ht="23.4" customHeight="1">
      <c r="A12" s="7">
        <v>10</v>
      </c>
      <c r="B12" s="7" t="s">
        <v>32</v>
      </c>
      <c r="C12" s="7" t="s">
        <v>33</v>
      </c>
      <c r="D12" s="7">
        <v>1</v>
      </c>
      <c r="E12" s="7">
        <v>51201820</v>
      </c>
      <c r="F12" s="7">
        <v>6</v>
      </c>
      <c r="G12" s="7">
        <v>62</v>
      </c>
      <c r="H12" s="9">
        <f t="shared" si="3"/>
        <v>24.8</v>
      </c>
      <c r="I12" s="9">
        <v>82.33</v>
      </c>
      <c r="J12" s="9">
        <f t="shared" si="4"/>
        <v>49.397999999999996</v>
      </c>
      <c r="K12" s="9"/>
      <c r="L12" s="9"/>
      <c r="M12" s="9">
        <f t="shared" si="5"/>
        <v>74.197999999999993</v>
      </c>
      <c r="N12" s="7">
        <v>1</v>
      </c>
      <c r="O12" s="7"/>
    </row>
    <row r="13" spans="1:15" ht="25.95" customHeight="1">
      <c r="A13" s="7">
        <v>11</v>
      </c>
      <c r="B13" s="7" t="s">
        <v>35</v>
      </c>
      <c r="C13" s="7" t="s">
        <v>34</v>
      </c>
      <c r="D13" s="7">
        <v>1</v>
      </c>
      <c r="E13" s="7">
        <v>51201822</v>
      </c>
      <c r="F13" s="7">
        <v>13</v>
      </c>
      <c r="G13" s="7">
        <v>51.3</v>
      </c>
      <c r="H13" s="9">
        <f t="shared" si="3"/>
        <v>20.52</v>
      </c>
      <c r="I13" s="9">
        <v>84.27</v>
      </c>
      <c r="J13" s="9">
        <f t="shared" si="4"/>
        <v>50.561999999999998</v>
      </c>
      <c r="K13" s="9"/>
      <c r="L13" s="9"/>
      <c r="M13" s="9">
        <f t="shared" si="5"/>
        <v>71.081999999999994</v>
      </c>
      <c r="N13" s="7">
        <v>1</v>
      </c>
      <c r="O13" s="7"/>
    </row>
    <row r="14" spans="1:15" ht="30.6" customHeight="1">
      <c r="A14" s="7">
        <v>12</v>
      </c>
      <c r="B14" s="11" t="s">
        <v>36</v>
      </c>
      <c r="C14" s="11" t="s">
        <v>34</v>
      </c>
      <c r="D14" s="11">
        <v>1</v>
      </c>
      <c r="E14" s="11">
        <v>51201823</v>
      </c>
      <c r="F14" s="11">
        <v>6</v>
      </c>
      <c r="G14" s="11">
        <v>52.4</v>
      </c>
      <c r="H14" s="9">
        <f t="shared" ref="H14:H19" si="6">G14*40%</f>
        <v>20.96</v>
      </c>
      <c r="I14" s="12">
        <v>88</v>
      </c>
      <c r="J14" s="12"/>
      <c r="K14" s="12">
        <v>90.5</v>
      </c>
      <c r="L14" s="9">
        <f t="shared" ref="L14" si="7">(K14*30%+I14*70%)*60%</f>
        <v>53.25</v>
      </c>
      <c r="M14" s="9">
        <f t="shared" ref="M14" si="8">L14+H14</f>
        <v>74.210000000000008</v>
      </c>
      <c r="N14" s="11">
        <v>1</v>
      </c>
      <c r="O14" s="11"/>
    </row>
    <row r="15" spans="1:15" ht="22.2" customHeight="1">
      <c r="A15" s="7">
        <v>13</v>
      </c>
      <c r="B15" s="11" t="s">
        <v>37</v>
      </c>
      <c r="C15" s="11" t="s">
        <v>34</v>
      </c>
      <c r="D15" s="11">
        <v>1</v>
      </c>
      <c r="E15" s="11">
        <v>51201824</v>
      </c>
      <c r="F15" s="11">
        <v>13</v>
      </c>
      <c r="G15" s="11">
        <v>46.2</v>
      </c>
      <c r="H15" s="9">
        <f t="shared" si="6"/>
        <v>18.48</v>
      </c>
      <c r="I15" s="12">
        <v>84.33</v>
      </c>
      <c r="J15" s="9">
        <f t="shared" ref="J15:J19" si="9">I15*60%</f>
        <v>50.597999999999999</v>
      </c>
      <c r="K15" s="12"/>
      <c r="L15" s="12"/>
      <c r="M15" s="9">
        <f t="shared" ref="M15:M19" si="10">J15+H15</f>
        <v>69.078000000000003</v>
      </c>
      <c r="N15" s="11">
        <v>1</v>
      </c>
      <c r="O15" s="11"/>
    </row>
    <row r="16" spans="1:15" ht="22.8" customHeight="1">
      <c r="A16" s="7">
        <v>14</v>
      </c>
      <c r="B16" s="11" t="s">
        <v>38</v>
      </c>
      <c r="C16" s="11" t="s">
        <v>34</v>
      </c>
      <c r="D16" s="11">
        <v>1</v>
      </c>
      <c r="E16" s="11">
        <v>51201825</v>
      </c>
      <c r="F16" s="11">
        <v>9</v>
      </c>
      <c r="G16" s="11">
        <v>53.3</v>
      </c>
      <c r="H16" s="9">
        <f t="shared" si="6"/>
        <v>21.32</v>
      </c>
      <c r="I16" s="12">
        <v>87.17</v>
      </c>
      <c r="J16" s="9">
        <f t="shared" si="9"/>
        <v>52.302</v>
      </c>
      <c r="K16" s="12"/>
      <c r="L16" s="12"/>
      <c r="M16" s="9">
        <f t="shared" si="10"/>
        <v>73.622</v>
      </c>
      <c r="N16" s="11">
        <v>1</v>
      </c>
      <c r="O16" s="11"/>
    </row>
    <row r="17" spans="1:15" ht="22.2" customHeight="1">
      <c r="A17" s="7">
        <v>15</v>
      </c>
      <c r="B17" s="11" t="s">
        <v>39</v>
      </c>
      <c r="C17" s="11" t="s">
        <v>40</v>
      </c>
      <c r="D17" s="11">
        <v>1</v>
      </c>
      <c r="E17" s="11">
        <v>51201826</v>
      </c>
      <c r="F17" s="11">
        <v>1</v>
      </c>
      <c r="G17" s="11">
        <v>49.7</v>
      </c>
      <c r="H17" s="9">
        <f t="shared" si="6"/>
        <v>19.880000000000003</v>
      </c>
      <c r="I17" s="12">
        <v>83.67</v>
      </c>
      <c r="J17" s="9">
        <f t="shared" si="9"/>
        <v>50.201999999999998</v>
      </c>
      <c r="K17" s="12"/>
      <c r="L17" s="12"/>
      <c r="M17" s="9">
        <f t="shared" si="10"/>
        <v>70.081999999999994</v>
      </c>
      <c r="N17" s="11">
        <v>1</v>
      </c>
      <c r="O17" s="11"/>
    </row>
    <row r="18" spans="1:15" ht="16.8" customHeight="1">
      <c r="A18" s="7">
        <v>16</v>
      </c>
      <c r="B18" s="11" t="s">
        <v>41</v>
      </c>
      <c r="C18" s="11" t="s">
        <v>40</v>
      </c>
      <c r="D18" s="11">
        <v>1</v>
      </c>
      <c r="E18" s="11">
        <v>51201827</v>
      </c>
      <c r="F18" s="11">
        <v>16</v>
      </c>
      <c r="G18" s="11">
        <v>58.6</v>
      </c>
      <c r="H18" s="9">
        <f t="shared" si="6"/>
        <v>23.44</v>
      </c>
      <c r="I18" s="12">
        <v>85.67</v>
      </c>
      <c r="J18" s="9">
        <f t="shared" si="9"/>
        <v>51.402000000000001</v>
      </c>
      <c r="K18" s="12"/>
      <c r="L18" s="12"/>
      <c r="M18" s="9">
        <f t="shared" si="10"/>
        <v>74.841999999999999</v>
      </c>
      <c r="N18" s="11">
        <v>1</v>
      </c>
      <c r="O18" s="11"/>
    </row>
    <row r="19" spans="1:15" ht="25.95" customHeight="1">
      <c r="A19" s="7">
        <v>17</v>
      </c>
      <c r="B19" s="11" t="s">
        <v>42</v>
      </c>
      <c r="C19" s="11" t="s">
        <v>34</v>
      </c>
      <c r="D19" s="11">
        <v>1</v>
      </c>
      <c r="E19" s="11">
        <v>51201829</v>
      </c>
      <c r="F19" s="11">
        <v>10</v>
      </c>
      <c r="G19" s="11">
        <v>55.3</v>
      </c>
      <c r="H19" s="9">
        <f t="shared" si="6"/>
        <v>22.12</v>
      </c>
      <c r="I19" s="12">
        <v>81.67</v>
      </c>
      <c r="J19" s="9">
        <f t="shared" si="9"/>
        <v>49.002000000000002</v>
      </c>
      <c r="K19" s="12"/>
      <c r="L19" s="12"/>
      <c r="M19" s="9">
        <f t="shared" si="10"/>
        <v>71.122</v>
      </c>
      <c r="N19" s="11">
        <v>1</v>
      </c>
      <c r="O19" s="11" t="s">
        <v>43</v>
      </c>
    </row>
  </sheetData>
  <mergeCells count="2">
    <mergeCell ref="D3:D7"/>
    <mergeCell ref="A1:O1"/>
  </mergeCells>
  <phoneticPr fontId="1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综合类</vt:lpstr>
      <vt:lpstr>卫计类</vt:lpstr>
      <vt:lpstr>卫计类!Print_Titles</vt:lpstr>
      <vt:lpstr>综合类!Print_Titles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lastPrinted>2018-09-03T01:54:36Z</cp:lastPrinted>
  <dcterms:created xsi:type="dcterms:W3CDTF">2018-02-27T11:14:00Z</dcterms:created>
  <dcterms:modified xsi:type="dcterms:W3CDTF">2018-09-03T01:54:39Z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