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24240" windowHeight="12330"/>
  </bookViews>
  <sheets>
    <sheet name="总成绩 " sheetId="8" r:id="rId1"/>
  </sheets>
  <definedNames>
    <definedName name="_xlnm._FilterDatabase" localSheetId="0" hidden="1">'总成绩 '!$B$30:$F$37</definedName>
    <definedName name="_xlnm.Print_Titles" localSheetId="0">'总成绩 '!$1:$3</definedName>
  </definedNames>
  <calcPr calcId="124519"/>
</workbook>
</file>

<file path=xl/calcChain.xml><?xml version="1.0" encoding="utf-8"?>
<calcChain xmlns="http://schemas.openxmlformats.org/spreadsheetml/2006/main">
  <c r="J138" i="8"/>
  <c r="G138"/>
  <c r="K138" s="1"/>
  <c r="J137"/>
  <c r="G137"/>
  <c r="K137" s="1"/>
  <c r="J136"/>
  <c r="G136"/>
  <c r="K136" s="1"/>
  <c r="J135"/>
  <c r="G135"/>
  <c r="K135" s="1"/>
  <c r="J134"/>
  <c r="G134"/>
  <c r="K134" s="1"/>
  <c r="J133"/>
  <c r="G133"/>
  <c r="K133" s="1"/>
  <c r="J132"/>
  <c r="G132"/>
  <c r="K132" s="1"/>
  <c r="J131"/>
  <c r="G131"/>
  <c r="K131" s="1"/>
  <c r="J130"/>
  <c r="G130"/>
  <c r="K130" s="1"/>
  <c r="J129"/>
  <c r="G129"/>
  <c r="K129" s="1"/>
  <c r="J128"/>
  <c r="G128"/>
  <c r="K128" s="1"/>
  <c r="J127"/>
  <c r="G127"/>
  <c r="K127" s="1"/>
  <c r="J126"/>
  <c r="G126"/>
  <c r="K126" s="1"/>
  <c r="J125"/>
  <c r="G125"/>
  <c r="K125" s="1"/>
  <c r="J124"/>
  <c r="G124"/>
  <c r="K124" s="1"/>
  <c r="J123"/>
  <c r="G123"/>
  <c r="K123" s="1"/>
  <c r="J121"/>
  <c r="G121"/>
  <c r="K121" s="1"/>
  <c r="J120"/>
  <c r="G120"/>
  <c r="K120" s="1"/>
  <c r="J119"/>
  <c r="G119"/>
  <c r="K119" s="1"/>
  <c r="J117"/>
  <c r="G117"/>
  <c r="K117" s="1"/>
  <c r="J116"/>
  <c r="G116"/>
  <c r="K116" s="1"/>
  <c r="J115"/>
  <c r="G115"/>
  <c r="K115" s="1"/>
  <c r="J114"/>
  <c r="G114"/>
  <c r="K114" s="1"/>
  <c r="J112"/>
  <c r="G112"/>
  <c r="K112" s="1"/>
  <c r="J111"/>
  <c r="G111"/>
  <c r="K111" s="1"/>
  <c r="J110"/>
  <c r="G110"/>
  <c r="K110" s="1"/>
  <c r="J109"/>
  <c r="G109"/>
  <c r="K109" s="1"/>
  <c r="J108"/>
  <c r="G108"/>
  <c r="K108" s="1"/>
  <c r="J107"/>
  <c r="G107"/>
  <c r="K107" s="1"/>
  <c r="J106"/>
  <c r="G106"/>
  <c r="K106" s="1"/>
  <c r="J105"/>
  <c r="G105"/>
  <c r="K105" s="1"/>
  <c r="J104"/>
  <c r="G104"/>
  <c r="K104" s="1"/>
  <c r="J103"/>
  <c r="G103"/>
  <c r="K103" s="1"/>
  <c r="J102"/>
  <c r="G102"/>
  <c r="K102" s="1"/>
  <c r="J100"/>
  <c r="G100"/>
  <c r="K100" s="1"/>
  <c r="J99"/>
  <c r="G99"/>
  <c r="K99" s="1"/>
  <c r="J97"/>
  <c r="G97"/>
  <c r="K97" s="1"/>
  <c r="J96"/>
  <c r="G96"/>
  <c r="K96" s="1"/>
  <c r="J94"/>
  <c r="G94"/>
  <c r="K94" s="1"/>
  <c r="J93"/>
  <c r="G93"/>
  <c r="K93" s="1"/>
  <c r="J92"/>
  <c r="G92"/>
  <c r="K92" s="1"/>
  <c r="J91"/>
  <c r="G91"/>
  <c r="K91" s="1"/>
  <c r="J90"/>
  <c r="G90"/>
  <c r="K90" s="1"/>
  <c r="J89"/>
  <c r="G89"/>
  <c r="K89" s="1"/>
  <c r="J87"/>
  <c r="G87"/>
  <c r="K87" s="1"/>
  <c r="J86"/>
  <c r="G86"/>
  <c r="K86" s="1"/>
  <c r="J85"/>
  <c r="G85"/>
  <c r="K85" s="1"/>
  <c r="J84"/>
  <c r="G84"/>
  <c r="K84" s="1"/>
  <c r="J83"/>
  <c r="G83"/>
  <c r="K83" s="1"/>
  <c r="J82"/>
  <c r="G82"/>
  <c r="K82" s="1"/>
  <c r="J81"/>
  <c r="G81"/>
  <c r="K81" s="1"/>
  <c r="J80"/>
  <c r="G80"/>
  <c r="K80" s="1"/>
  <c r="J79"/>
  <c r="G79"/>
  <c r="K79" s="1"/>
  <c r="J78"/>
  <c r="G78"/>
  <c r="K78" s="1"/>
  <c r="J77"/>
  <c r="G77"/>
  <c r="J76"/>
  <c r="G76"/>
  <c r="J75"/>
  <c r="G75"/>
  <c r="J74"/>
  <c r="G74"/>
  <c r="J73"/>
  <c r="G73"/>
  <c r="J72"/>
  <c r="G72"/>
  <c r="J71"/>
  <c r="G71"/>
  <c r="J70"/>
  <c r="G70"/>
  <c r="J69"/>
  <c r="G69"/>
  <c r="J68"/>
  <c r="G68"/>
  <c r="J67"/>
  <c r="G67"/>
  <c r="J65"/>
  <c r="G65"/>
  <c r="J64"/>
  <c r="G64"/>
  <c r="J63"/>
  <c r="G63"/>
  <c r="J62"/>
  <c r="G62"/>
  <c r="J61"/>
  <c r="G61"/>
  <c r="J59"/>
  <c r="G59"/>
  <c r="J58"/>
  <c r="G58"/>
  <c r="J57"/>
  <c r="G57"/>
  <c r="J56"/>
  <c r="G56"/>
  <c r="J55"/>
  <c r="G55"/>
  <c r="J54"/>
  <c r="G54"/>
  <c r="J53"/>
  <c r="G53"/>
  <c r="J52"/>
  <c r="G52"/>
  <c r="J51"/>
  <c r="G51"/>
  <c r="J50"/>
  <c r="G50"/>
  <c r="J49"/>
  <c r="G49"/>
  <c r="J48"/>
  <c r="G48"/>
  <c r="J47"/>
  <c r="G47"/>
  <c r="J46"/>
  <c r="G46"/>
  <c r="J45"/>
  <c r="G45"/>
  <c r="J44"/>
  <c r="G44"/>
  <c r="J43"/>
  <c r="G43"/>
  <c r="J42"/>
  <c r="G42"/>
  <c r="J41"/>
  <c r="G41"/>
  <c r="J40"/>
  <c r="G40"/>
  <c r="J39"/>
  <c r="G39"/>
  <c r="J37"/>
  <c r="G37"/>
  <c r="J36"/>
  <c r="G36"/>
  <c r="J35"/>
  <c r="G35"/>
  <c r="J34"/>
  <c r="G34"/>
  <c r="J33"/>
  <c r="G33"/>
  <c r="J32"/>
  <c r="G32"/>
  <c r="J31"/>
  <c r="G31"/>
  <c r="J30"/>
  <c r="G30"/>
  <c r="J28"/>
  <c r="G28"/>
  <c r="J27"/>
  <c r="G27"/>
  <c r="J25"/>
  <c r="G25"/>
  <c r="J24"/>
  <c r="G24"/>
  <c r="J22"/>
  <c r="G22"/>
  <c r="J21"/>
  <c r="G21"/>
  <c r="J20"/>
  <c r="G20"/>
  <c r="K20" s="1"/>
  <c r="J19"/>
  <c r="G19"/>
  <c r="K19" s="1"/>
  <c r="J17"/>
  <c r="G17"/>
  <c r="K17" s="1"/>
  <c r="J16"/>
  <c r="G16"/>
  <c r="K16" s="1"/>
  <c r="J15"/>
  <c r="G15"/>
  <c r="K15" s="1"/>
  <c r="J13"/>
  <c r="G13"/>
  <c r="K13" s="1"/>
  <c r="J12"/>
  <c r="G12"/>
  <c r="K12" s="1"/>
  <c r="J11"/>
  <c r="G11"/>
  <c r="K11" s="1"/>
  <c r="J10"/>
  <c r="G10"/>
  <c r="K10" s="1"/>
  <c r="J9"/>
  <c r="G9"/>
  <c r="K9" s="1"/>
  <c r="J8"/>
  <c r="G8"/>
  <c r="K8" s="1"/>
  <c r="J7"/>
  <c r="G7"/>
  <c r="K7" s="1"/>
  <c r="J6"/>
  <c r="G6"/>
  <c r="K6" s="1"/>
  <c r="J5"/>
  <c r="G5"/>
  <c r="K5" s="1"/>
  <c r="J4"/>
  <c r="G4"/>
  <c r="K4" s="1"/>
  <c r="K21" l="1"/>
  <c r="K22"/>
  <c r="K24"/>
  <c r="K25"/>
  <c r="K27"/>
  <c r="K28"/>
  <c r="K30"/>
  <c r="K31"/>
  <c r="K32"/>
  <c r="K33"/>
  <c r="K34"/>
  <c r="K35"/>
  <c r="K36"/>
  <c r="K37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1"/>
  <c r="K62"/>
  <c r="K63"/>
  <c r="K64"/>
  <c r="K65"/>
  <c r="K67"/>
  <c r="K68"/>
  <c r="K69"/>
  <c r="K70"/>
  <c r="K71"/>
  <c r="K72"/>
  <c r="K73"/>
  <c r="K74"/>
  <c r="K75"/>
  <c r="K76"/>
  <c r="K77"/>
</calcChain>
</file>

<file path=xl/sharedStrings.xml><?xml version="1.0" encoding="utf-8"?>
<sst xmlns="http://schemas.openxmlformats.org/spreadsheetml/2006/main" count="533" uniqueCount="271">
  <si>
    <t>小学_语文</t>
  </si>
  <si>
    <t>专科及以上</t>
  </si>
  <si>
    <t>小学_体育</t>
  </si>
  <si>
    <t>小学_数学</t>
  </si>
  <si>
    <t>小学_英语</t>
  </si>
  <si>
    <t>本科及以上</t>
  </si>
  <si>
    <t>2821182010059</t>
  </si>
  <si>
    <t>王洁</t>
  </si>
  <si>
    <t>小学_信息技术</t>
  </si>
  <si>
    <t>小学_美术</t>
  </si>
  <si>
    <t>初中_语文</t>
  </si>
  <si>
    <t>2821182050018</t>
  </si>
  <si>
    <t>李沁宸</t>
  </si>
  <si>
    <t>学前教育</t>
  </si>
  <si>
    <t>2821182050003</t>
  </si>
  <si>
    <t>郭文慧</t>
  </si>
  <si>
    <t>初中_数学</t>
  </si>
  <si>
    <t>初中_物理</t>
  </si>
  <si>
    <t>2821181010117</t>
  </si>
  <si>
    <t>杨丽林</t>
  </si>
  <si>
    <t>2821182020013</t>
  </si>
  <si>
    <t>徐璟</t>
  </si>
  <si>
    <t>2821182020020</t>
  </si>
  <si>
    <t>杨成斌</t>
  </si>
  <si>
    <t>2821183020001</t>
  </si>
  <si>
    <t>刘一丝</t>
  </si>
  <si>
    <t>2821183030002</t>
  </si>
  <si>
    <t>郭钰奇</t>
  </si>
  <si>
    <t>初中_英语</t>
  </si>
  <si>
    <t>2821181010027</t>
  </si>
  <si>
    <t>刀婷</t>
  </si>
  <si>
    <t>2821182070006</t>
  </si>
  <si>
    <t>王金华</t>
  </si>
  <si>
    <t>2821183030001</t>
  </si>
  <si>
    <t>徐红玉</t>
  </si>
  <si>
    <t>2821182050102</t>
  </si>
  <si>
    <t>陶云东</t>
  </si>
  <si>
    <t>2821181010011</t>
  </si>
  <si>
    <t>周辉</t>
  </si>
  <si>
    <t>小学_音乐</t>
  </si>
  <si>
    <t>2821182010038</t>
  </si>
  <si>
    <t>杨雪</t>
  </si>
  <si>
    <t>2821182050008</t>
  </si>
  <si>
    <t>岩温罕</t>
  </si>
  <si>
    <t>2821182030001</t>
  </si>
  <si>
    <t>石明慧</t>
  </si>
  <si>
    <t>2821182020347</t>
  </si>
  <si>
    <t>王玲</t>
  </si>
  <si>
    <t>2821182010062</t>
  </si>
  <si>
    <t>王梓妍</t>
  </si>
  <si>
    <t>2821181010013</t>
  </si>
  <si>
    <t>罗丹</t>
  </si>
  <si>
    <t>张菊</t>
  </si>
  <si>
    <t>2821181010003</t>
  </si>
  <si>
    <t>刘英</t>
  </si>
  <si>
    <t>2821182010141</t>
  </si>
  <si>
    <t>巴丹</t>
  </si>
  <si>
    <t>2821182010193</t>
  </si>
  <si>
    <t>王文丽</t>
  </si>
  <si>
    <t>2821182020003</t>
  </si>
  <si>
    <t>李倩</t>
  </si>
  <si>
    <t>初中_历史</t>
  </si>
  <si>
    <t>2821181010046</t>
  </si>
  <si>
    <t>杨文剑</t>
  </si>
  <si>
    <t>左蓉</t>
  </si>
  <si>
    <t>2821182050085</t>
  </si>
  <si>
    <t>吴建</t>
  </si>
  <si>
    <t>2821182010005</t>
  </si>
  <si>
    <t>王春雨</t>
  </si>
  <si>
    <t>2821183080002</t>
  </si>
  <si>
    <t>李左云</t>
  </si>
  <si>
    <t>2821182050034</t>
  </si>
  <si>
    <t>李仕含</t>
  </si>
  <si>
    <t>2821182030021</t>
  </si>
  <si>
    <t>王婧</t>
  </si>
  <si>
    <t>2821182020104</t>
  </si>
  <si>
    <t>郭妮</t>
  </si>
  <si>
    <t>2821182010234</t>
  </si>
  <si>
    <t>朱艳平</t>
  </si>
  <si>
    <t>2821183010051</t>
  </si>
  <si>
    <t>李红敏</t>
  </si>
  <si>
    <t>2821182010055</t>
  </si>
  <si>
    <t>雀兆菊</t>
  </si>
  <si>
    <t>2821182010164</t>
  </si>
  <si>
    <t>王冉冉</t>
  </si>
  <si>
    <t>2821182010085</t>
  </si>
  <si>
    <t>赵锋</t>
  </si>
  <si>
    <t>2821182050026</t>
  </si>
  <si>
    <t>玉旺香</t>
  </si>
  <si>
    <t>2821182040005</t>
  </si>
  <si>
    <t>许家胜</t>
  </si>
  <si>
    <t>2821182010138</t>
  </si>
  <si>
    <t>杨香香</t>
  </si>
  <si>
    <t>2821182060012</t>
  </si>
  <si>
    <t>马富庆</t>
  </si>
  <si>
    <t>2821183010037</t>
  </si>
  <si>
    <t>刀娅</t>
  </si>
  <si>
    <t>2821181010128</t>
  </si>
  <si>
    <t>杨亚玲</t>
  </si>
  <si>
    <t>2821182010090</t>
  </si>
  <si>
    <t>彭秋艳</t>
  </si>
  <si>
    <t>2821182020101</t>
  </si>
  <si>
    <t>段成慧</t>
  </si>
  <si>
    <t>2821182020143</t>
  </si>
  <si>
    <t>余籽潸</t>
  </si>
  <si>
    <t>2821182010083</t>
  </si>
  <si>
    <t>白玲</t>
  </si>
  <si>
    <t>2821182030010</t>
  </si>
  <si>
    <t>何秋美</t>
  </si>
  <si>
    <t>2821183010040</t>
  </si>
  <si>
    <t>熊薇</t>
  </si>
  <si>
    <t>2821182010029</t>
  </si>
  <si>
    <t>曾德希</t>
  </si>
  <si>
    <t>2821182070002</t>
  </si>
  <si>
    <t>2821183040002</t>
  </si>
  <si>
    <t>2821182010159</t>
  </si>
  <si>
    <t>聂惠</t>
  </si>
  <si>
    <t>2821182010178</t>
  </si>
  <si>
    <t>李文婧</t>
  </si>
  <si>
    <t>2821182020047</t>
  </si>
  <si>
    <t>温梦雪</t>
  </si>
  <si>
    <t>2821182020064</t>
  </si>
  <si>
    <t>朱菲</t>
  </si>
  <si>
    <t>2821182070008</t>
  </si>
  <si>
    <t>史瑞</t>
  </si>
  <si>
    <t>2821182020086</t>
  </si>
  <si>
    <t>宁丽云</t>
  </si>
  <si>
    <t>2821182020119</t>
  </si>
  <si>
    <t>沈芳</t>
  </si>
  <si>
    <t>2821182020276</t>
  </si>
  <si>
    <t>龙慧</t>
  </si>
  <si>
    <t>2821181010129</t>
  </si>
  <si>
    <t>吴怡群</t>
  </si>
  <si>
    <t>2821181010009</t>
  </si>
  <si>
    <t>李娟</t>
  </si>
  <si>
    <t>2821182010194</t>
  </si>
  <si>
    <t>方雪</t>
  </si>
  <si>
    <t>2821182010169</t>
  </si>
  <si>
    <t>普玲</t>
  </si>
  <si>
    <t>2821182050069</t>
  </si>
  <si>
    <t>赵冬波</t>
  </si>
  <si>
    <t>2821183010018</t>
  </si>
  <si>
    <t>张庭芳</t>
  </si>
  <si>
    <t>2821183010003</t>
  </si>
  <si>
    <t>王红苹</t>
  </si>
  <si>
    <t>2821182010064</t>
  </si>
  <si>
    <t>舒畅</t>
  </si>
  <si>
    <t>2821182010060</t>
  </si>
  <si>
    <t>李静宜</t>
  </si>
  <si>
    <t>2821182020014</t>
  </si>
  <si>
    <t>赵雪梅</t>
  </si>
  <si>
    <t>2821182020125</t>
  </si>
  <si>
    <t>2821182030004</t>
  </si>
  <si>
    <t>付美华</t>
  </si>
  <si>
    <t>2821181010139</t>
  </si>
  <si>
    <t>刘晓香</t>
  </si>
  <si>
    <t>2821182020215</t>
  </si>
  <si>
    <t>唐钰林</t>
  </si>
  <si>
    <t>2821181010054</t>
  </si>
  <si>
    <t>2821181010122</t>
  </si>
  <si>
    <t>杨君</t>
  </si>
  <si>
    <t>2821183010023</t>
  </si>
  <si>
    <t>郑泽龙</t>
  </si>
  <si>
    <t>2821183010006</t>
  </si>
  <si>
    <t>自惠芳</t>
  </si>
  <si>
    <t>2821182030007</t>
  </si>
  <si>
    <t>姜福珉</t>
  </si>
  <si>
    <t>2821182010596</t>
  </si>
  <si>
    <t>杨丹</t>
  </si>
  <si>
    <t>2821182020061</t>
  </si>
  <si>
    <t>许杨</t>
  </si>
  <si>
    <t>2821182020128</t>
  </si>
  <si>
    <t>罗洁</t>
  </si>
  <si>
    <t>2821182050022</t>
  </si>
  <si>
    <t>岩将</t>
  </si>
  <si>
    <t>2821182020090</t>
  </si>
  <si>
    <t>焦朴友</t>
  </si>
  <si>
    <t>2821183010014</t>
  </si>
  <si>
    <t>顾兴珍</t>
  </si>
  <si>
    <t>2821181010042</t>
  </si>
  <si>
    <t>陈亚梅</t>
  </si>
  <si>
    <t>2821182010180</t>
  </si>
  <si>
    <t>杨秋红</t>
  </si>
  <si>
    <t>2821182020092</t>
  </si>
  <si>
    <t>罗玲会</t>
  </si>
  <si>
    <t>李桂花</t>
  </si>
  <si>
    <t>2821182010341</t>
  </si>
  <si>
    <t>懂梦琴</t>
  </si>
  <si>
    <t>2821181010065</t>
  </si>
  <si>
    <t>何俐蓉</t>
  </si>
  <si>
    <t>2821183010032</t>
  </si>
  <si>
    <t>2821182010359</t>
  </si>
  <si>
    <t>郭红吉</t>
  </si>
  <si>
    <t>2821182010199</t>
  </si>
  <si>
    <t>杨明江</t>
  </si>
  <si>
    <t>2821182010093</t>
  </si>
  <si>
    <t>王彩娇</t>
  </si>
  <si>
    <t>2821182020111</t>
  </si>
  <si>
    <t>魏玲</t>
  </si>
  <si>
    <t>2821182050023</t>
  </si>
  <si>
    <t>吴子通</t>
  </si>
  <si>
    <t>2821182020065</t>
  </si>
  <si>
    <t>方瑶</t>
  </si>
  <si>
    <t>2821182050027</t>
  </si>
  <si>
    <t>刘戡</t>
  </si>
  <si>
    <t>2821182060037</t>
  </si>
  <si>
    <t>刀雪娟</t>
  </si>
  <si>
    <t>2821182010452</t>
  </si>
  <si>
    <t>李函芳</t>
  </si>
  <si>
    <t>2821182020362</t>
  </si>
  <si>
    <t>粟琳娜</t>
  </si>
  <si>
    <t>2821182020115</t>
  </si>
  <si>
    <t>张正琴</t>
  </si>
  <si>
    <t>2821182010407</t>
  </si>
  <si>
    <t>李申</t>
  </si>
  <si>
    <t>2821183010030</t>
  </si>
  <si>
    <t>冯玉敬</t>
  </si>
  <si>
    <t>2821182020088</t>
  </si>
  <si>
    <t>杨凤林</t>
  </si>
  <si>
    <t>2821182040025</t>
  </si>
  <si>
    <t>康妹</t>
  </si>
  <si>
    <t>2821182010473</t>
  </si>
  <si>
    <t>张慧敏</t>
  </si>
  <si>
    <t>2821183030012</t>
  </si>
  <si>
    <t>张玲</t>
  </si>
  <si>
    <t>2821182060023</t>
  </si>
  <si>
    <t>张朝会</t>
  </si>
  <si>
    <t>2821182020118</t>
  </si>
  <si>
    <t>方舒玉</t>
  </si>
  <si>
    <t>2821183080025</t>
  </si>
  <si>
    <t>杨春思</t>
  </si>
  <si>
    <t>2821182050098</t>
  </si>
  <si>
    <t>禹晓梅</t>
  </si>
  <si>
    <t>2821181010093</t>
  </si>
  <si>
    <t>吴春梅</t>
  </si>
  <si>
    <t>2821183040001</t>
  </si>
  <si>
    <t>林德瑞</t>
  </si>
  <si>
    <t>2821182050047</t>
  </si>
  <si>
    <t>郭健超</t>
  </si>
  <si>
    <t>2821183020012</t>
  </si>
  <si>
    <t>包骄龙</t>
  </si>
  <si>
    <t>2821183020013</t>
  </si>
  <si>
    <t>顾超伍</t>
  </si>
  <si>
    <t>2821182060026</t>
  </si>
  <si>
    <t>王亚丽</t>
  </si>
  <si>
    <t>2821181010142</t>
  </si>
  <si>
    <t>许艳琴</t>
  </si>
  <si>
    <t>2821182020309</t>
  </si>
  <si>
    <t>杨秋霞</t>
  </si>
  <si>
    <t>2821182030020</t>
  </si>
  <si>
    <t>郭倩</t>
  </si>
  <si>
    <t>姓名</t>
  </si>
  <si>
    <t>报考岗位名称</t>
  </si>
  <si>
    <t>准考证号</t>
  </si>
  <si>
    <t>学历类别名称</t>
    <phoneticPr fontId="3" type="noConversion"/>
  </si>
  <si>
    <t>序号</t>
    <phoneticPr fontId="2" type="noConversion"/>
  </si>
  <si>
    <t>免笔试</t>
    <phoneticPr fontId="2" type="noConversion"/>
  </si>
  <si>
    <t>杨普江</t>
    <phoneticPr fontId="2" type="noConversion"/>
  </si>
  <si>
    <t>2821183030009</t>
    <phoneticPr fontId="2" type="noConversion"/>
  </si>
  <si>
    <t>张兰</t>
    <phoneticPr fontId="2" type="noConversion"/>
  </si>
  <si>
    <t>备注</t>
    <phoneticPr fontId="2" type="noConversion"/>
  </si>
  <si>
    <t>笔试成绩（20%）</t>
    <phoneticPr fontId="2" type="noConversion"/>
  </si>
  <si>
    <t>教学设计（10%）</t>
    <phoneticPr fontId="2" type="noConversion"/>
  </si>
  <si>
    <t>课堂教学（70%）</t>
    <phoneticPr fontId="2" type="noConversion"/>
  </si>
  <si>
    <t>总成绩</t>
    <phoneticPr fontId="2" type="noConversion"/>
  </si>
  <si>
    <t>面试成绩</t>
    <phoneticPr fontId="2" type="noConversion"/>
  </si>
  <si>
    <t>成绩</t>
    <phoneticPr fontId="2" type="noConversion"/>
  </si>
  <si>
    <t>面试成绩合计</t>
    <phoneticPr fontId="2" type="noConversion"/>
  </si>
  <si>
    <t>面试缺考</t>
    <phoneticPr fontId="2" type="noConversion"/>
  </si>
  <si>
    <t>免笔试</t>
    <phoneticPr fontId="2" type="noConversion"/>
  </si>
  <si>
    <t>景洪市2018年特岗教师招聘总成绩人员名单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</si>
</sst>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Border="1">
      <alignment vertical="center"/>
    </xf>
    <xf numFmtId="0" fontId="4" fillId="0" borderId="1" xfId="0" applyFont="1" applyBorder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Q9" sqref="Q9"/>
    </sheetView>
  </sheetViews>
  <sheetFormatPr defaultRowHeight="13.5"/>
  <cols>
    <col min="1" max="1" width="4.625" customWidth="1"/>
    <col min="2" max="2" width="13.875" customWidth="1"/>
    <col min="3" max="3" width="8.25" customWidth="1"/>
    <col min="4" max="4" width="12.75" customWidth="1"/>
    <col min="5" max="5" width="13.125" customWidth="1"/>
    <col min="6" max="6" width="7.25" customWidth="1"/>
    <col min="7" max="7" width="9.125" customWidth="1"/>
    <col min="8" max="8" width="9" style="20" customWidth="1"/>
    <col min="9" max="9" width="9" customWidth="1"/>
    <col min="10" max="10" width="7.75" customWidth="1"/>
    <col min="11" max="11" width="8.375" customWidth="1"/>
    <col min="12" max="12" width="8" customWidth="1"/>
  </cols>
  <sheetData>
    <row r="1" spans="1:12" ht="39" customHeight="1">
      <c r="A1" s="22" t="s">
        <v>270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39" customHeight="1">
      <c r="A2" s="29" t="s">
        <v>255</v>
      </c>
      <c r="B2" s="24" t="s">
        <v>253</v>
      </c>
      <c r="C2" s="24" t="s">
        <v>251</v>
      </c>
      <c r="D2" s="24" t="s">
        <v>252</v>
      </c>
      <c r="E2" s="24" t="s">
        <v>254</v>
      </c>
      <c r="F2" s="24" t="s">
        <v>266</v>
      </c>
      <c r="G2" s="24" t="s">
        <v>261</v>
      </c>
      <c r="H2" s="26" t="s">
        <v>265</v>
      </c>
      <c r="I2" s="27"/>
      <c r="J2" s="28"/>
      <c r="K2" s="24" t="s">
        <v>264</v>
      </c>
      <c r="L2" s="29" t="s">
        <v>260</v>
      </c>
    </row>
    <row r="3" spans="1:12" ht="31.5" customHeight="1">
      <c r="A3" s="30"/>
      <c r="B3" s="25"/>
      <c r="C3" s="25"/>
      <c r="D3" s="25"/>
      <c r="E3" s="25"/>
      <c r="F3" s="25"/>
      <c r="G3" s="25"/>
      <c r="H3" s="18" t="s">
        <v>262</v>
      </c>
      <c r="I3" s="5" t="s">
        <v>263</v>
      </c>
      <c r="J3" s="5" t="s">
        <v>267</v>
      </c>
      <c r="K3" s="25"/>
      <c r="L3" s="30"/>
    </row>
    <row r="4" spans="1:12" ht="28.5" customHeight="1">
      <c r="A4" s="4">
        <v>1</v>
      </c>
      <c r="B4" s="3" t="s">
        <v>79</v>
      </c>
      <c r="C4" s="3" t="s">
        <v>80</v>
      </c>
      <c r="D4" s="3" t="s">
        <v>10</v>
      </c>
      <c r="E4" s="3" t="s">
        <v>5</v>
      </c>
      <c r="F4" s="11" t="s">
        <v>256</v>
      </c>
      <c r="G4" s="15">
        <f>91*0.2</f>
        <v>18.2</v>
      </c>
      <c r="H4" s="19">
        <v>8.8699999999999992</v>
      </c>
      <c r="I4" s="15">
        <v>59.27</v>
      </c>
      <c r="J4" s="15">
        <f>SUM(H4:I4)</f>
        <v>68.14</v>
      </c>
      <c r="K4" s="15">
        <f>SUM(G4+J4)</f>
        <v>86.34</v>
      </c>
      <c r="L4" s="12"/>
    </row>
    <row r="5" spans="1:12" ht="28.5" customHeight="1">
      <c r="A5" s="11">
        <v>2</v>
      </c>
      <c r="B5" s="3" t="s">
        <v>177</v>
      </c>
      <c r="C5" s="3" t="s">
        <v>178</v>
      </c>
      <c r="D5" s="3" t="s">
        <v>10</v>
      </c>
      <c r="E5" s="3" t="s">
        <v>5</v>
      </c>
      <c r="F5" s="11" t="s">
        <v>256</v>
      </c>
      <c r="G5" s="15">
        <f t="shared" ref="G5:G10" si="0">91*0.2</f>
        <v>18.2</v>
      </c>
      <c r="H5" s="19">
        <v>9.17</v>
      </c>
      <c r="I5" s="15">
        <v>59.97</v>
      </c>
      <c r="J5" s="15">
        <f t="shared" ref="J5:J68" si="1">SUM(H5:I5)</f>
        <v>69.14</v>
      </c>
      <c r="K5" s="15">
        <f t="shared" ref="K5:K13" si="2">SUM(G5+J5)</f>
        <v>87.34</v>
      </c>
      <c r="L5" s="12"/>
    </row>
    <row r="6" spans="1:12" ht="28.5" customHeight="1">
      <c r="A6" s="4">
        <v>3</v>
      </c>
      <c r="B6" s="3" t="s">
        <v>95</v>
      </c>
      <c r="C6" s="3" t="s">
        <v>96</v>
      </c>
      <c r="D6" s="3" t="s">
        <v>10</v>
      </c>
      <c r="E6" s="3" t="s">
        <v>5</v>
      </c>
      <c r="F6" s="11" t="s">
        <v>256</v>
      </c>
      <c r="G6" s="15">
        <f t="shared" si="0"/>
        <v>18.2</v>
      </c>
      <c r="H6" s="19">
        <v>9.17</v>
      </c>
      <c r="I6" s="15">
        <v>57.75</v>
      </c>
      <c r="J6" s="15">
        <f t="shared" si="1"/>
        <v>66.92</v>
      </c>
      <c r="K6" s="15">
        <f t="shared" si="2"/>
        <v>85.12</v>
      </c>
      <c r="L6" s="12"/>
    </row>
    <row r="7" spans="1:12" ht="28.5" customHeight="1">
      <c r="A7" s="11">
        <v>4</v>
      </c>
      <c r="B7" s="3" t="s">
        <v>215</v>
      </c>
      <c r="C7" s="3" t="s">
        <v>216</v>
      </c>
      <c r="D7" s="3" t="s">
        <v>10</v>
      </c>
      <c r="E7" s="3" t="s">
        <v>5</v>
      </c>
      <c r="F7" s="11" t="s">
        <v>256</v>
      </c>
      <c r="G7" s="15">
        <f t="shared" si="0"/>
        <v>18.2</v>
      </c>
      <c r="H7" s="19">
        <v>8.9</v>
      </c>
      <c r="I7" s="15">
        <v>61.37</v>
      </c>
      <c r="J7" s="15">
        <f t="shared" si="1"/>
        <v>70.27</v>
      </c>
      <c r="K7" s="15">
        <f t="shared" si="2"/>
        <v>88.47</v>
      </c>
      <c r="L7" s="12"/>
    </row>
    <row r="8" spans="1:12" ht="28.5" customHeight="1">
      <c r="A8" s="4">
        <v>5</v>
      </c>
      <c r="B8" s="3" t="s">
        <v>143</v>
      </c>
      <c r="C8" s="3" t="s">
        <v>144</v>
      </c>
      <c r="D8" s="3" t="s">
        <v>10</v>
      </c>
      <c r="E8" s="3" t="s">
        <v>5</v>
      </c>
      <c r="F8" s="11" t="s">
        <v>256</v>
      </c>
      <c r="G8" s="15">
        <f t="shared" si="0"/>
        <v>18.2</v>
      </c>
      <c r="H8" s="19">
        <v>8.6300000000000008</v>
      </c>
      <c r="I8" s="15">
        <v>55</v>
      </c>
      <c r="J8" s="15">
        <f t="shared" si="1"/>
        <v>63.63</v>
      </c>
      <c r="K8" s="15">
        <f t="shared" si="2"/>
        <v>81.83</v>
      </c>
      <c r="L8" s="12"/>
    </row>
    <row r="9" spans="1:12" ht="28.5" customHeight="1">
      <c r="A9" s="11">
        <v>6</v>
      </c>
      <c r="B9" s="3" t="s">
        <v>161</v>
      </c>
      <c r="C9" s="3" t="s">
        <v>162</v>
      </c>
      <c r="D9" s="3" t="s">
        <v>10</v>
      </c>
      <c r="E9" s="3" t="s">
        <v>5</v>
      </c>
      <c r="F9" s="11" t="s">
        <v>256</v>
      </c>
      <c r="G9" s="15">
        <f t="shared" si="0"/>
        <v>18.2</v>
      </c>
      <c r="H9" s="19">
        <v>9.07</v>
      </c>
      <c r="I9" s="15">
        <v>60.9</v>
      </c>
      <c r="J9" s="15">
        <f t="shared" si="1"/>
        <v>69.97</v>
      </c>
      <c r="K9" s="15">
        <f t="shared" si="2"/>
        <v>88.17</v>
      </c>
      <c r="L9" s="12"/>
    </row>
    <row r="10" spans="1:12" s="2" customFormat="1" ht="28.5" customHeight="1">
      <c r="A10" s="6">
        <v>7</v>
      </c>
      <c r="B10" s="7" t="s">
        <v>190</v>
      </c>
      <c r="C10" s="8" t="s">
        <v>257</v>
      </c>
      <c r="D10" s="8" t="s">
        <v>10</v>
      </c>
      <c r="E10" s="8" t="s">
        <v>5</v>
      </c>
      <c r="F10" s="8">
        <v>91</v>
      </c>
      <c r="G10" s="15">
        <f t="shared" si="0"/>
        <v>18.2</v>
      </c>
      <c r="H10" s="17">
        <v>8.67</v>
      </c>
      <c r="I10" s="16">
        <v>55.77</v>
      </c>
      <c r="J10" s="15">
        <f t="shared" si="1"/>
        <v>64.44</v>
      </c>
      <c r="K10" s="15">
        <f t="shared" si="2"/>
        <v>82.64</v>
      </c>
      <c r="L10" s="13"/>
    </row>
    <row r="11" spans="1:12" s="2" customFormat="1" ht="28.5" customHeight="1">
      <c r="A11" s="11">
        <v>8</v>
      </c>
      <c r="B11" s="8" t="s">
        <v>141</v>
      </c>
      <c r="C11" s="8" t="s">
        <v>142</v>
      </c>
      <c r="D11" s="8" t="s">
        <v>10</v>
      </c>
      <c r="E11" s="8" t="s">
        <v>5</v>
      </c>
      <c r="F11" s="8">
        <v>84</v>
      </c>
      <c r="G11" s="16">
        <f>SUM(F11*0.2)</f>
        <v>16.8</v>
      </c>
      <c r="H11" s="17">
        <v>8.9700000000000006</v>
      </c>
      <c r="I11" s="16">
        <v>54.6</v>
      </c>
      <c r="J11" s="15">
        <f t="shared" si="1"/>
        <v>63.57</v>
      </c>
      <c r="K11" s="15">
        <f t="shared" si="2"/>
        <v>80.37</v>
      </c>
      <c r="L11" s="13"/>
    </row>
    <row r="12" spans="1:12" s="2" customFormat="1" ht="28.5" customHeight="1">
      <c r="A12" s="11">
        <v>9</v>
      </c>
      <c r="B12" s="8" t="s">
        <v>163</v>
      </c>
      <c r="C12" s="8" t="s">
        <v>164</v>
      </c>
      <c r="D12" s="8" t="s">
        <v>10</v>
      </c>
      <c r="E12" s="8" t="s">
        <v>5</v>
      </c>
      <c r="F12" s="8">
        <v>84</v>
      </c>
      <c r="G12" s="16">
        <f t="shared" ref="G12:G13" si="3">SUM(F12*0.2)</f>
        <v>16.8</v>
      </c>
      <c r="H12" s="17">
        <v>8.9</v>
      </c>
      <c r="I12" s="16">
        <v>57.98</v>
      </c>
      <c r="J12" s="15">
        <f t="shared" si="1"/>
        <v>66.88</v>
      </c>
      <c r="K12" s="15">
        <f t="shared" si="2"/>
        <v>83.679999999999993</v>
      </c>
      <c r="L12" s="13"/>
    </row>
    <row r="13" spans="1:12" s="2" customFormat="1" ht="28.5" customHeight="1">
      <c r="A13" s="11">
        <v>10</v>
      </c>
      <c r="B13" s="8" t="s">
        <v>109</v>
      </c>
      <c r="C13" s="8" t="s">
        <v>110</v>
      </c>
      <c r="D13" s="8" t="s">
        <v>10</v>
      </c>
      <c r="E13" s="8" t="s">
        <v>5</v>
      </c>
      <c r="F13" s="8">
        <v>83</v>
      </c>
      <c r="G13" s="16">
        <f t="shared" si="3"/>
        <v>16.600000000000001</v>
      </c>
      <c r="H13" s="17">
        <v>8.9</v>
      </c>
      <c r="I13" s="16">
        <v>62.77</v>
      </c>
      <c r="J13" s="15">
        <f t="shared" si="1"/>
        <v>71.67</v>
      </c>
      <c r="K13" s="15">
        <f t="shared" si="2"/>
        <v>88.27000000000001</v>
      </c>
      <c r="L13" s="13"/>
    </row>
    <row r="14" spans="1:12" s="2" customFormat="1" ht="28.5" customHeight="1">
      <c r="A14" s="11"/>
      <c r="B14" s="8"/>
      <c r="C14" s="8"/>
      <c r="D14" s="8"/>
      <c r="E14" s="8"/>
      <c r="F14" s="8"/>
      <c r="G14" s="16"/>
      <c r="H14" s="17"/>
      <c r="I14" s="16"/>
      <c r="J14" s="15"/>
      <c r="K14" s="15"/>
      <c r="L14" s="13"/>
    </row>
    <row r="15" spans="1:12" s="2" customFormat="1" ht="28.5" customHeight="1">
      <c r="A15" s="11">
        <v>1</v>
      </c>
      <c r="B15" s="8" t="s">
        <v>24</v>
      </c>
      <c r="C15" s="8" t="s">
        <v>25</v>
      </c>
      <c r="D15" s="8" t="s">
        <v>16</v>
      </c>
      <c r="E15" s="8" t="s">
        <v>5</v>
      </c>
      <c r="F15" s="11" t="s">
        <v>256</v>
      </c>
      <c r="G15" s="15">
        <f>68*0.2</f>
        <v>13.600000000000001</v>
      </c>
      <c r="H15" s="19">
        <v>8.7669999999999995</v>
      </c>
      <c r="I15" s="15">
        <v>61.11</v>
      </c>
      <c r="J15" s="15">
        <f t="shared" si="1"/>
        <v>69.876999999999995</v>
      </c>
      <c r="K15" s="15">
        <f t="shared" ref="K15:K78" si="4">SUM(G15+J15)</f>
        <v>83.477000000000004</v>
      </c>
      <c r="L15" s="13"/>
    </row>
    <row r="16" spans="1:12" s="2" customFormat="1" ht="28.5" customHeight="1">
      <c r="A16" s="11">
        <v>2</v>
      </c>
      <c r="B16" s="8" t="s">
        <v>239</v>
      </c>
      <c r="C16" s="8" t="s">
        <v>240</v>
      </c>
      <c r="D16" s="8" t="s">
        <v>16</v>
      </c>
      <c r="E16" s="8" t="s">
        <v>5</v>
      </c>
      <c r="F16" s="8">
        <v>68</v>
      </c>
      <c r="G16" s="15">
        <f>68*0.2</f>
        <v>13.600000000000001</v>
      </c>
      <c r="H16" s="17">
        <v>8.1329999999999991</v>
      </c>
      <c r="I16" s="16">
        <v>56</v>
      </c>
      <c r="J16" s="15">
        <f t="shared" si="1"/>
        <v>64.132999999999996</v>
      </c>
      <c r="K16" s="15">
        <f t="shared" si="4"/>
        <v>77.733000000000004</v>
      </c>
      <c r="L16" s="13"/>
    </row>
    <row r="17" spans="1:12" s="2" customFormat="1" ht="28.5" customHeight="1">
      <c r="A17" s="11">
        <v>3</v>
      </c>
      <c r="B17" s="8" t="s">
        <v>241</v>
      </c>
      <c r="C17" s="8" t="s">
        <v>242</v>
      </c>
      <c r="D17" s="8" t="s">
        <v>16</v>
      </c>
      <c r="E17" s="8" t="s">
        <v>5</v>
      </c>
      <c r="F17" s="8">
        <v>62</v>
      </c>
      <c r="G17" s="16">
        <f>SUM(F17*0.2)</f>
        <v>12.4</v>
      </c>
      <c r="H17" s="17"/>
      <c r="I17" s="16"/>
      <c r="J17" s="15">
        <f t="shared" si="1"/>
        <v>0</v>
      </c>
      <c r="K17" s="15">
        <f t="shared" si="4"/>
        <v>12.4</v>
      </c>
      <c r="L17" s="21" t="s">
        <v>268</v>
      </c>
    </row>
    <row r="18" spans="1:12" s="2" customFormat="1" ht="28.5" customHeight="1">
      <c r="A18" s="11"/>
      <c r="B18" s="8"/>
      <c r="C18" s="8"/>
      <c r="D18" s="8"/>
      <c r="E18" s="8"/>
      <c r="F18" s="8"/>
      <c r="G18" s="16"/>
      <c r="H18" s="17"/>
      <c r="I18" s="16"/>
      <c r="J18" s="15"/>
      <c r="K18" s="15"/>
      <c r="L18" s="13"/>
    </row>
    <row r="19" spans="1:12" s="2" customFormat="1" ht="28.5" customHeight="1">
      <c r="A19" s="11">
        <v>1</v>
      </c>
      <c r="B19" s="8" t="s">
        <v>26</v>
      </c>
      <c r="C19" s="8" t="s">
        <v>27</v>
      </c>
      <c r="D19" s="8" t="s">
        <v>28</v>
      </c>
      <c r="E19" s="8" t="s">
        <v>5</v>
      </c>
      <c r="F19" s="11" t="s">
        <v>256</v>
      </c>
      <c r="G19" s="15">
        <f>84*0.2</f>
        <v>16.8</v>
      </c>
      <c r="H19" s="19">
        <v>8.2829999999999995</v>
      </c>
      <c r="I19" s="15">
        <v>60.948999999999998</v>
      </c>
      <c r="J19" s="15">
        <f t="shared" si="1"/>
        <v>69.231999999999999</v>
      </c>
      <c r="K19" s="15">
        <f t="shared" si="4"/>
        <v>86.031999999999996</v>
      </c>
      <c r="L19" s="13"/>
    </row>
    <row r="20" spans="1:12" s="2" customFormat="1" ht="28.5" customHeight="1">
      <c r="A20" s="11">
        <v>2</v>
      </c>
      <c r="B20" s="8" t="s">
        <v>33</v>
      </c>
      <c r="C20" s="8" t="s">
        <v>34</v>
      </c>
      <c r="D20" s="8" t="s">
        <v>28</v>
      </c>
      <c r="E20" s="8" t="s">
        <v>5</v>
      </c>
      <c r="F20" s="8">
        <v>84</v>
      </c>
      <c r="G20" s="15">
        <f>84*0.2</f>
        <v>16.8</v>
      </c>
      <c r="H20" s="17">
        <v>8.5329999999999995</v>
      </c>
      <c r="I20" s="16">
        <v>60.500999999999998</v>
      </c>
      <c r="J20" s="15">
        <f t="shared" si="1"/>
        <v>69.033999999999992</v>
      </c>
      <c r="K20" s="15">
        <f t="shared" si="4"/>
        <v>85.833999999999989</v>
      </c>
      <c r="L20" s="13"/>
    </row>
    <row r="21" spans="1:12" s="2" customFormat="1" ht="28.5" customHeight="1">
      <c r="A21" s="11">
        <v>3</v>
      </c>
      <c r="B21" s="9" t="s">
        <v>258</v>
      </c>
      <c r="C21" s="8" t="s">
        <v>185</v>
      </c>
      <c r="D21" s="8" t="s">
        <v>28</v>
      </c>
      <c r="E21" s="8" t="s">
        <v>5</v>
      </c>
      <c r="F21" s="8">
        <v>75</v>
      </c>
      <c r="G21" s="16">
        <f>SUM(F21*0.2)</f>
        <v>15</v>
      </c>
      <c r="H21" s="17">
        <v>8.3670000000000009</v>
      </c>
      <c r="I21" s="16">
        <v>60.43</v>
      </c>
      <c r="J21" s="15">
        <f t="shared" si="1"/>
        <v>68.796999999999997</v>
      </c>
      <c r="K21" s="15">
        <f t="shared" si="4"/>
        <v>83.796999999999997</v>
      </c>
      <c r="L21" s="13"/>
    </row>
    <row r="22" spans="1:12" s="2" customFormat="1" ht="28.5" customHeight="1">
      <c r="A22" s="11">
        <v>4</v>
      </c>
      <c r="B22" s="8" t="s">
        <v>223</v>
      </c>
      <c r="C22" s="8" t="s">
        <v>224</v>
      </c>
      <c r="D22" s="8" t="s">
        <v>28</v>
      </c>
      <c r="E22" s="8" t="s">
        <v>5</v>
      </c>
      <c r="F22" s="8">
        <v>75</v>
      </c>
      <c r="G22" s="16">
        <f>SUM(F22*0.2)</f>
        <v>15</v>
      </c>
      <c r="H22" s="17">
        <v>8</v>
      </c>
      <c r="I22" s="16">
        <v>55.951000000000001</v>
      </c>
      <c r="J22" s="15">
        <f t="shared" si="1"/>
        <v>63.951000000000001</v>
      </c>
      <c r="K22" s="15">
        <f t="shared" si="4"/>
        <v>78.950999999999993</v>
      </c>
      <c r="L22" s="13"/>
    </row>
    <row r="23" spans="1:12" s="2" customFormat="1" ht="28.5" customHeight="1">
      <c r="A23" s="11"/>
      <c r="B23" s="8"/>
      <c r="C23" s="8"/>
      <c r="D23" s="8"/>
      <c r="E23" s="8"/>
      <c r="F23" s="8"/>
      <c r="G23" s="16"/>
      <c r="H23" s="17"/>
      <c r="I23" s="16"/>
      <c r="J23" s="15"/>
      <c r="K23" s="15"/>
      <c r="L23" s="13"/>
    </row>
    <row r="24" spans="1:12" s="2" customFormat="1" ht="28.5" customHeight="1">
      <c r="A24" s="11">
        <v>1</v>
      </c>
      <c r="B24" s="8" t="s">
        <v>114</v>
      </c>
      <c r="C24" s="8" t="s">
        <v>64</v>
      </c>
      <c r="D24" s="8" t="s">
        <v>17</v>
      </c>
      <c r="E24" s="8" t="s">
        <v>5</v>
      </c>
      <c r="F24" s="8">
        <v>59</v>
      </c>
      <c r="G24" s="16">
        <f>SUM(F24*0.2)</f>
        <v>11.8</v>
      </c>
      <c r="H24" s="17">
        <v>8.1999999999999993</v>
      </c>
      <c r="I24" s="16">
        <v>54.13</v>
      </c>
      <c r="J24" s="15">
        <f t="shared" si="1"/>
        <v>62.33</v>
      </c>
      <c r="K24" s="15">
        <f t="shared" si="4"/>
        <v>74.13</v>
      </c>
      <c r="L24" s="13"/>
    </row>
    <row r="25" spans="1:12" s="2" customFormat="1" ht="28.5" customHeight="1">
      <c r="A25" s="11">
        <v>2</v>
      </c>
      <c r="B25" s="8" t="s">
        <v>235</v>
      </c>
      <c r="C25" s="8" t="s">
        <v>236</v>
      </c>
      <c r="D25" s="8" t="s">
        <v>17</v>
      </c>
      <c r="E25" s="8" t="s">
        <v>5</v>
      </c>
      <c r="F25" s="8">
        <v>51</v>
      </c>
      <c r="G25" s="16">
        <f>SUM(F25*0.2)</f>
        <v>10.200000000000001</v>
      </c>
      <c r="H25" s="17">
        <v>7.9</v>
      </c>
      <c r="I25" s="16">
        <v>53.9</v>
      </c>
      <c r="J25" s="15">
        <f t="shared" si="1"/>
        <v>61.8</v>
      </c>
      <c r="K25" s="15">
        <f t="shared" si="4"/>
        <v>72</v>
      </c>
      <c r="L25" s="13"/>
    </row>
    <row r="26" spans="1:12" s="2" customFormat="1" ht="28.5" customHeight="1">
      <c r="A26" s="11"/>
      <c r="B26" s="8"/>
      <c r="C26" s="8"/>
      <c r="D26" s="8"/>
      <c r="E26" s="8"/>
      <c r="F26" s="8"/>
      <c r="G26" s="16"/>
      <c r="H26" s="17"/>
      <c r="I26" s="16"/>
      <c r="J26" s="15"/>
      <c r="K26" s="15"/>
      <c r="L26" s="13"/>
    </row>
    <row r="27" spans="1:12" s="2" customFormat="1" ht="28.5" customHeight="1">
      <c r="A27" s="11">
        <v>1</v>
      </c>
      <c r="B27" s="8" t="s">
        <v>69</v>
      </c>
      <c r="C27" s="8" t="s">
        <v>70</v>
      </c>
      <c r="D27" s="8" t="s">
        <v>61</v>
      </c>
      <c r="E27" s="8" t="s">
        <v>5</v>
      </c>
      <c r="F27" s="8">
        <v>95</v>
      </c>
      <c r="G27" s="16">
        <f>SUM(F27*0.2)</f>
        <v>19</v>
      </c>
      <c r="H27" s="17">
        <v>6.67</v>
      </c>
      <c r="I27" s="16">
        <v>47.13</v>
      </c>
      <c r="J27" s="15">
        <f t="shared" si="1"/>
        <v>53.800000000000004</v>
      </c>
      <c r="K27" s="15">
        <f t="shared" si="4"/>
        <v>72.800000000000011</v>
      </c>
      <c r="L27" s="13"/>
    </row>
    <row r="28" spans="1:12" s="2" customFormat="1" ht="28.5" customHeight="1">
      <c r="A28" s="11">
        <v>2</v>
      </c>
      <c r="B28" s="8" t="s">
        <v>229</v>
      </c>
      <c r="C28" s="8" t="s">
        <v>230</v>
      </c>
      <c r="D28" s="8" t="s">
        <v>61</v>
      </c>
      <c r="E28" s="8" t="s">
        <v>5</v>
      </c>
      <c r="F28" s="8">
        <v>88</v>
      </c>
      <c r="G28" s="16">
        <f>SUM(F28*0.2)</f>
        <v>17.600000000000001</v>
      </c>
      <c r="H28" s="17">
        <v>5.97</v>
      </c>
      <c r="I28" s="16">
        <v>40.6</v>
      </c>
      <c r="J28" s="15">
        <f t="shared" si="1"/>
        <v>46.57</v>
      </c>
      <c r="K28" s="15">
        <f t="shared" si="4"/>
        <v>64.17</v>
      </c>
      <c r="L28" s="13"/>
    </row>
    <row r="29" spans="1:12" s="2" customFormat="1" ht="28.5" customHeight="1">
      <c r="A29" s="11"/>
      <c r="B29" s="8"/>
      <c r="C29" s="8"/>
      <c r="D29" s="8"/>
      <c r="E29" s="8"/>
      <c r="F29" s="8"/>
      <c r="G29" s="16"/>
      <c r="H29" s="17"/>
      <c r="I29" s="16"/>
      <c r="J29" s="15"/>
      <c r="K29" s="15"/>
      <c r="L29" s="13"/>
    </row>
    <row r="30" spans="1:12" s="2" customFormat="1" ht="28.5" customHeight="1">
      <c r="A30" s="11">
        <v>1</v>
      </c>
      <c r="B30" s="8" t="s">
        <v>55</v>
      </c>
      <c r="C30" s="8" t="s">
        <v>56</v>
      </c>
      <c r="D30" s="8" t="s">
        <v>0</v>
      </c>
      <c r="E30" s="8" t="s">
        <v>1</v>
      </c>
      <c r="F30" s="8">
        <v>90</v>
      </c>
      <c r="G30" s="16">
        <f>SUM(F30*0.2)</f>
        <v>18</v>
      </c>
      <c r="H30" s="17">
        <v>8.23</v>
      </c>
      <c r="I30" s="16">
        <v>54.37</v>
      </c>
      <c r="J30" s="15">
        <f t="shared" si="1"/>
        <v>62.599999999999994</v>
      </c>
      <c r="K30" s="15">
        <f t="shared" si="4"/>
        <v>80.599999999999994</v>
      </c>
      <c r="L30" s="13"/>
    </row>
    <row r="31" spans="1:12" s="2" customFormat="1" ht="28.5" customHeight="1">
      <c r="A31" s="11">
        <v>2</v>
      </c>
      <c r="B31" s="8" t="s">
        <v>191</v>
      </c>
      <c r="C31" s="8" t="s">
        <v>192</v>
      </c>
      <c r="D31" s="8" t="s">
        <v>0</v>
      </c>
      <c r="E31" s="8" t="s">
        <v>1</v>
      </c>
      <c r="F31" s="8">
        <v>90</v>
      </c>
      <c r="G31" s="16">
        <f t="shared" ref="G31:G37" si="5">SUM(F31*0.2)</f>
        <v>18</v>
      </c>
      <c r="H31" s="17">
        <v>8.3000000000000007</v>
      </c>
      <c r="I31" s="16">
        <v>56.7</v>
      </c>
      <c r="J31" s="15">
        <f t="shared" si="1"/>
        <v>65</v>
      </c>
      <c r="K31" s="15">
        <f t="shared" si="4"/>
        <v>83</v>
      </c>
      <c r="L31" s="13"/>
    </row>
    <row r="32" spans="1:12" s="2" customFormat="1" ht="28.5" customHeight="1">
      <c r="A32" s="11">
        <v>3</v>
      </c>
      <c r="B32" s="8" t="s">
        <v>57</v>
      </c>
      <c r="C32" s="8" t="s">
        <v>58</v>
      </c>
      <c r="D32" s="8" t="s">
        <v>0</v>
      </c>
      <c r="E32" s="8" t="s">
        <v>1</v>
      </c>
      <c r="F32" s="8">
        <v>89</v>
      </c>
      <c r="G32" s="16">
        <f t="shared" si="5"/>
        <v>17.8</v>
      </c>
      <c r="H32" s="17">
        <v>7.87</v>
      </c>
      <c r="I32" s="16">
        <v>57.17</v>
      </c>
      <c r="J32" s="15">
        <f t="shared" si="1"/>
        <v>65.040000000000006</v>
      </c>
      <c r="K32" s="15">
        <f t="shared" si="4"/>
        <v>82.84</v>
      </c>
      <c r="L32" s="13"/>
    </row>
    <row r="33" spans="1:12" s="2" customFormat="1" ht="28.5" customHeight="1">
      <c r="A33" s="11">
        <v>4</v>
      </c>
      <c r="B33" s="8" t="s">
        <v>85</v>
      </c>
      <c r="C33" s="8" t="s">
        <v>86</v>
      </c>
      <c r="D33" s="8" t="s">
        <v>0</v>
      </c>
      <c r="E33" s="8" t="s">
        <v>1</v>
      </c>
      <c r="F33" s="8">
        <v>89</v>
      </c>
      <c r="G33" s="16">
        <f t="shared" si="5"/>
        <v>17.8</v>
      </c>
      <c r="H33" s="17">
        <v>7.83</v>
      </c>
      <c r="I33" s="16">
        <v>53.43</v>
      </c>
      <c r="J33" s="15">
        <f t="shared" si="1"/>
        <v>61.26</v>
      </c>
      <c r="K33" s="15">
        <f t="shared" si="4"/>
        <v>79.06</v>
      </c>
      <c r="L33" s="13"/>
    </row>
    <row r="34" spans="1:12" s="2" customFormat="1" ht="28.5" customHeight="1">
      <c r="A34" s="11">
        <v>5</v>
      </c>
      <c r="B34" s="8" t="s">
        <v>111</v>
      </c>
      <c r="C34" s="8" t="s">
        <v>112</v>
      </c>
      <c r="D34" s="8" t="s">
        <v>0</v>
      </c>
      <c r="E34" s="8" t="s">
        <v>1</v>
      </c>
      <c r="F34" s="8">
        <v>89</v>
      </c>
      <c r="G34" s="16">
        <f t="shared" si="5"/>
        <v>17.8</v>
      </c>
      <c r="H34" s="17">
        <v>7.83</v>
      </c>
      <c r="I34" s="16">
        <v>56.7</v>
      </c>
      <c r="J34" s="15">
        <f t="shared" si="1"/>
        <v>64.53</v>
      </c>
      <c r="K34" s="15">
        <f t="shared" si="4"/>
        <v>82.33</v>
      </c>
      <c r="L34" s="13"/>
    </row>
    <row r="35" spans="1:12" s="2" customFormat="1" ht="28.5" customHeight="1">
      <c r="A35" s="11">
        <v>6</v>
      </c>
      <c r="B35" s="8" t="s">
        <v>115</v>
      </c>
      <c r="C35" s="8" t="s">
        <v>116</v>
      </c>
      <c r="D35" s="8" t="s">
        <v>0</v>
      </c>
      <c r="E35" s="8" t="s">
        <v>1</v>
      </c>
      <c r="F35" s="8">
        <v>89</v>
      </c>
      <c r="G35" s="16">
        <f t="shared" si="5"/>
        <v>17.8</v>
      </c>
      <c r="H35" s="17">
        <v>7.97</v>
      </c>
      <c r="I35" s="16">
        <v>55.77</v>
      </c>
      <c r="J35" s="15">
        <f t="shared" si="1"/>
        <v>63.74</v>
      </c>
      <c r="K35" s="15">
        <f t="shared" si="4"/>
        <v>81.540000000000006</v>
      </c>
      <c r="L35" s="13"/>
    </row>
    <row r="36" spans="1:12" s="2" customFormat="1" ht="28.5" customHeight="1">
      <c r="A36" s="11">
        <v>7</v>
      </c>
      <c r="B36" s="8" t="s">
        <v>137</v>
      </c>
      <c r="C36" s="8" t="s">
        <v>138</v>
      </c>
      <c r="D36" s="8" t="s">
        <v>0</v>
      </c>
      <c r="E36" s="8" t="s">
        <v>1</v>
      </c>
      <c r="F36" s="8">
        <v>89</v>
      </c>
      <c r="G36" s="16">
        <f t="shared" si="5"/>
        <v>17.8</v>
      </c>
      <c r="H36" s="17">
        <v>8.33</v>
      </c>
      <c r="I36" s="16">
        <v>58.57</v>
      </c>
      <c r="J36" s="15">
        <f t="shared" si="1"/>
        <v>66.900000000000006</v>
      </c>
      <c r="K36" s="15">
        <f t="shared" si="4"/>
        <v>84.7</v>
      </c>
      <c r="L36" s="13"/>
    </row>
    <row r="37" spans="1:12" s="2" customFormat="1" ht="28.5" customHeight="1">
      <c r="A37" s="11">
        <v>8</v>
      </c>
      <c r="B37" s="8" t="s">
        <v>167</v>
      </c>
      <c r="C37" s="8" t="s">
        <v>168</v>
      </c>
      <c r="D37" s="8" t="s">
        <v>0</v>
      </c>
      <c r="E37" s="8" t="s">
        <v>1</v>
      </c>
      <c r="F37" s="8">
        <v>89</v>
      </c>
      <c r="G37" s="16">
        <f t="shared" si="5"/>
        <v>17.8</v>
      </c>
      <c r="H37" s="17"/>
      <c r="I37" s="16"/>
      <c r="J37" s="15">
        <f t="shared" si="1"/>
        <v>0</v>
      </c>
      <c r="K37" s="15">
        <f t="shared" si="4"/>
        <v>17.8</v>
      </c>
      <c r="L37" s="21" t="s">
        <v>268</v>
      </c>
    </row>
    <row r="38" spans="1:12" s="2" customFormat="1" ht="28.5" customHeight="1">
      <c r="A38" s="11"/>
      <c r="B38" s="8"/>
      <c r="C38" s="8"/>
      <c r="D38" s="8"/>
      <c r="E38" s="8"/>
      <c r="F38" s="8"/>
      <c r="G38" s="16"/>
      <c r="H38" s="17"/>
      <c r="I38" s="16"/>
      <c r="J38" s="15"/>
      <c r="K38" s="15"/>
      <c r="L38" s="13"/>
    </row>
    <row r="39" spans="1:12" s="2" customFormat="1" ht="28.5" customHeight="1">
      <c r="A39" s="11">
        <v>1</v>
      </c>
      <c r="B39" s="8" t="s">
        <v>77</v>
      </c>
      <c r="C39" s="8" t="s">
        <v>78</v>
      </c>
      <c r="D39" s="8" t="s">
        <v>0</v>
      </c>
      <c r="E39" s="8" t="s">
        <v>5</v>
      </c>
      <c r="F39" s="11" t="s">
        <v>256</v>
      </c>
      <c r="G39" s="15">
        <f>89*0.2</f>
        <v>17.8</v>
      </c>
      <c r="H39" s="19">
        <v>7.83</v>
      </c>
      <c r="I39" s="15">
        <v>53.67</v>
      </c>
      <c r="J39" s="15">
        <f t="shared" si="1"/>
        <v>61.5</v>
      </c>
      <c r="K39" s="15">
        <f t="shared" si="4"/>
        <v>79.3</v>
      </c>
      <c r="L39" s="13"/>
    </row>
    <row r="40" spans="1:12" s="2" customFormat="1" ht="28.5" customHeight="1">
      <c r="A40" s="11">
        <v>2</v>
      </c>
      <c r="B40" s="8" t="s">
        <v>81</v>
      </c>
      <c r="C40" s="8" t="s">
        <v>82</v>
      </c>
      <c r="D40" s="8" t="s">
        <v>0</v>
      </c>
      <c r="E40" s="8" t="s">
        <v>5</v>
      </c>
      <c r="F40" s="11" t="s">
        <v>256</v>
      </c>
      <c r="G40" s="15">
        <f t="shared" ref="G40:G45" si="6">89*0.2</f>
        <v>17.8</v>
      </c>
      <c r="H40" s="19">
        <v>8.07</v>
      </c>
      <c r="I40" s="15">
        <v>51.33</v>
      </c>
      <c r="J40" s="15">
        <f t="shared" si="1"/>
        <v>59.4</v>
      </c>
      <c r="K40" s="15">
        <f t="shared" si="4"/>
        <v>77.2</v>
      </c>
      <c r="L40" s="13"/>
    </row>
    <row r="41" spans="1:12" s="2" customFormat="1" ht="28.5" customHeight="1">
      <c r="A41" s="11">
        <v>3</v>
      </c>
      <c r="B41" s="8" t="s">
        <v>135</v>
      </c>
      <c r="C41" s="8" t="s">
        <v>136</v>
      </c>
      <c r="D41" s="8" t="s">
        <v>0</v>
      </c>
      <c r="E41" s="8" t="s">
        <v>5</v>
      </c>
      <c r="F41" s="11" t="s">
        <v>256</v>
      </c>
      <c r="G41" s="15">
        <f t="shared" si="6"/>
        <v>17.8</v>
      </c>
      <c r="H41" s="19">
        <v>8.3699999999999992</v>
      </c>
      <c r="I41" s="15">
        <v>58.1</v>
      </c>
      <c r="J41" s="15">
        <f t="shared" si="1"/>
        <v>66.47</v>
      </c>
      <c r="K41" s="15">
        <f t="shared" si="4"/>
        <v>84.27</v>
      </c>
      <c r="L41" s="13"/>
    </row>
    <row r="42" spans="1:12" s="2" customFormat="1" ht="28.5" customHeight="1">
      <c r="A42" s="11">
        <v>4</v>
      </c>
      <c r="B42" s="8" t="s">
        <v>195</v>
      </c>
      <c r="C42" s="8" t="s">
        <v>196</v>
      </c>
      <c r="D42" s="8" t="s">
        <v>0</v>
      </c>
      <c r="E42" s="8" t="s">
        <v>5</v>
      </c>
      <c r="F42" s="11" t="s">
        <v>269</v>
      </c>
      <c r="G42" s="15">
        <f t="shared" si="6"/>
        <v>17.8</v>
      </c>
      <c r="H42" s="19"/>
      <c r="I42" s="15"/>
      <c r="J42" s="15">
        <f t="shared" si="1"/>
        <v>0</v>
      </c>
      <c r="K42" s="15">
        <f t="shared" si="4"/>
        <v>17.8</v>
      </c>
      <c r="L42" s="21" t="s">
        <v>268</v>
      </c>
    </row>
    <row r="43" spans="1:12" s="2" customFormat="1" ht="28.5" customHeight="1">
      <c r="A43" s="11">
        <v>5</v>
      </c>
      <c r="B43" s="8" t="s">
        <v>91</v>
      </c>
      <c r="C43" s="8" t="s">
        <v>92</v>
      </c>
      <c r="D43" s="8" t="s">
        <v>0</v>
      </c>
      <c r="E43" s="8" t="s">
        <v>5</v>
      </c>
      <c r="F43" s="11" t="s">
        <v>256</v>
      </c>
      <c r="G43" s="15">
        <f t="shared" si="6"/>
        <v>17.8</v>
      </c>
      <c r="H43" s="19">
        <v>7.97</v>
      </c>
      <c r="I43" s="15">
        <v>56</v>
      </c>
      <c r="J43" s="15">
        <f t="shared" si="1"/>
        <v>63.97</v>
      </c>
      <c r="K43" s="15">
        <f t="shared" si="4"/>
        <v>81.77</v>
      </c>
      <c r="L43" s="13"/>
    </row>
    <row r="44" spans="1:12" s="2" customFormat="1" ht="28.5" customHeight="1">
      <c r="A44" s="11">
        <v>6</v>
      </c>
      <c r="B44" s="8" t="s">
        <v>186</v>
      </c>
      <c r="C44" s="8" t="s">
        <v>187</v>
      </c>
      <c r="D44" s="8" t="s">
        <v>0</v>
      </c>
      <c r="E44" s="8" t="s">
        <v>5</v>
      </c>
      <c r="F44" s="11" t="s">
        <v>256</v>
      </c>
      <c r="G44" s="15">
        <f t="shared" si="6"/>
        <v>17.8</v>
      </c>
      <c r="H44" s="19">
        <v>7.33</v>
      </c>
      <c r="I44" s="15">
        <v>51.33</v>
      </c>
      <c r="J44" s="15">
        <f t="shared" si="1"/>
        <v>58.66</v>
      </c>
      <c r="K44" s="15">
        <f t="shared" si="4"/>
        <v>76.459999999999994</v>
      </c>
      <c r="L44" s="13"/>
    </row>
    <row r="45" spans="1:12" s="2" customFormat="1" ht="28.5" customHeight="1">
      <c r="A45" s="11">
        <v>7</v>
      </c>
      <c r="B45" s="8" t="s">
        <v>147</v>
      </c>
      <c r="C45" s="8" t="s">
        <v>148</v>
      </c>
      <c r="D45" s="8" t="s">
        <v>0</v>
      </c>
      <c r="E45" s="8" t="s">
        <v>5</v>
      </c>
      <c r="F45" s="8">
        <v>89</v>
      </c>
      <c r="G45" s="15">
        <f t="shared" si="6"/>
        <v>17.8</v>
      </c>
      <c r="H45" s="17">
        <v>8</v>
      </c>
      <c r="I45" s="16">
        <v>51.8</v>
      </c>
      <c r="J45" s="15">
        <f t="shared" si="1"/>
        <v>59.8</v>
      </c>
      <c r="K45" s="15">
        <f t="shared" si="4"/>
        <v>77.599999999999994</v>
      </c>
      <c r="L45" s="13"/>
    </row>
    <row r="46" spans="1:12" s="2" customFormat="1" ht="28.5" customHeight="1">
      <c r="A46" s="11">
        <v>8</v>
      </c>
      <c r="B46" s="8" t="s">
        <v>99</v>
      </c>
      <c r="C46" s="8" t="s">
        <v>100</v>
      </c>
      <c r="D46" s="8" t="s">
        <v>0</v>
      </c>
      <c r="E46" s="8" t="s">
        <v>5</v>
      </c>
      <c r="F46" s="8">
        <v>88</v>
      </c>
      <c r="G46" s="16">
        <f t="shared" ref="G46:G59" si="7">SUM(F46*0.2)</f>
        <v>17.600000000000001</v>
      </c>
      <c r="H46" s="17">
        <v>7.9</v>
      </c>
      <c r="I46" s="16">
        <v>52.27</v>
      </c>
      <c r="J46" s="15">
        <f t="shared" si="1"/>
        <v>60.17</v>
      </c>
      <c r="K46" s="15">
        <f t="shared" si="4"/>
        <v>77.77000000000001</v>
      </c>
      <c r="L46" s="13"/>
    </row>
    <row r="47" spans="1:12" s="2" customFormat="1" ht="28.5" customHeight="1">
      <c r="A47" s="11">
        <v>9</v>
      </c>
      <c r="B47" s="8" t="s">
        <v>193</v>
      </c>
      <c r="C47" s="8" t="s">
        <v>194</v>
      </c>
      <c r="D47" s="8" t="s">
        <v>0</v>
      </c>
      <c r="E47" s="8" t="s">
        <v>5</v>
      </c>
      <c r="F47" s="8">
        <v>88</v>
      </c>
      <c r="G47" s="16">
        <f t="shared" si="7"/>
        <v>17.600000000000001</v>
      </c>
      <c r="H47" s="17">
        <v>7.4</v>
      </c>
      <c r="I47" s="16">
        <v>51.1</v>
      </c>
      <c r="J47" s="15">
        <f t="shared" si="1"/>
        <v>58.5</v>
      </c>
      <c r="K47" s="15">
        <f t="shared" si="4"/>
        <v>76.099999999999994</v>
      </c>
      <c r="L47" s="13"/>
    </row>
    <row r="48" spans="1:12" s="2" customFormat="1" ht="28.5" customHeight="1">
      <c r="A48" s="11">
        <v>10</v>
      </c>
      <c r="B48" s="8" t="s">
        <v>6</v>
      </c>
      <c r="C48" s="8" t="s">
        <v>7</v>
      </c>
      <c r="D48" s="8" t="s">
        <v>0</v>
      </c>
      <c r="E48" s="8" t="s">
        <v>5</v>
      </c>
      <c r="F48" s="8">
        <v>87</v>
      </c>
      <c r="G48" s="16">
        <f t="shared" si="7"/>
        <v>17.400000000000002</v>
      </c>
      <c r="H48" s="17">
        <v>7.77</v>
      </c>
      <c r="I48" s="16">
        <v>56.7</v>
      </c>
      <c r="J48" s="15">
        <f t="shared" si="1"/>
        <v>64.47</v>
      </c>
      <c r="K48" s="15">
        <f t="shared" si="4"/>
        <v>81.87</v>
      </c>
      <c r="L48" s="13"/>
    </row>
    <row r="49" spans="1:12" s="2" customFormat="1" ht="28.5" customHeight="1">
      <c r="A49" s="11">
        <v>11</v>
      </c>
      <c r="B49" s="8" t="s">
        <v>83</v>
      </c>
      <c r="C49" s="8" t="s">
        <v>84</v>
      </c>
      <c r="D49" s="8" t="s">
        <v>0</v>
      </c>
      <c r="E49" s="8" t="s">
        <v>5</v>
      </c>
      <c r="F49" s="8">
        <v>87</v>
      </c>
      <c r="G49" s="16">
        <f t="shared" si="7"/>
        <v>17.400000000000002</v>
      </c>
      <c r="H49" s="17">
        <v>8.3000000000000007</v>
      </c>
      <c r="I49" s="16">
        <v>58.8</v>
      </c>
      <c r="J49" s="15">
        <f t="shared" si="1"/>
        <v>67.099999999999994</v>
      </c>
      <c r="K49" s="15">
        <f t="shared" si="4"/>
        <v>84.5</v>
      </c>
      <c r="L49" s="13"/>
    </row>
    <row r="50" spans="1:12" s="2" customFormat="1" ht="28.5" customHeight="1">
      <c r="A50" s="11">
        <v>12</v>
      </c>
      <c r="B50" s="8" t="s">
        <v>207</v>
      </c>
      <c r="C50" s="8" t="s">
        <v>208</v>
      </c>
      <c r="D50" s="8" t="s">
        <v>0</v>
      </c>
      <c r="E50" s="8" t="s">
        <v>5</v>
      </c>
      <c r="F50" s="8">
        <v>87</v>
      </c>
      <c r="G50" s="16">
        <f t="shared" si="7"/>
        <v>17.400000000000002</v>
      </c>
      <c r="H50" s="17">
        <v>8.17</v>
      </c>
      <c r="I50" s="16">
        <v>57.4</v>
      </c>
      <c r="J50" s="15">
        <f t="shared" si="1"/>
        <v>65.569999999999993</v>
      </c>
      <c r="K50" s="15">
        <f t="shared" si="4"/>
        <v>82.97</v>
      </c>
      <c r="L50" s="13"/>
    </row>
    <row r="51" spans="1:12" s="2" customFormat="1" ht="28.5" customHeight="1">
      <c r="A51" s="11">
        <v>13</v>
      </c>
      <c r="B51" s="8" t="s">
        <v>105</v>
      </c>
      <c r="C51" s="8" t="s">
        <v>106</v>
      </c>
      <c r="D51" s="8" t="s">
        <v>0</v>
      </c>
      <c r="E51" s="8" t="s">
        <v>5</v>
      </c>
      <c r="F51" s="8">
        <v>86</v>
      </c>
      <c r="G51" s="16">
        <f t="shared" si="7"/>
        <v>17.2</v>
      </c>
      <c r="H51" s="17">
        <v>8</v>
      </c>
      <c r="I51" s="16">
        <v>56</v>
      </c>
      <c r="J51" s="15">
        <f t="shared" si="1"/>
        <v>64</v>
      </c>
      <c r="K51" s="15">
        <f t="shared" si="4"/>
        <v>81.2</v>
      </c>
      <c r="L51" s="13"/>
    </row>
    <row r="52" spans="1:12" s="2" customFormat="1" ht="28.5" customHeight="1">
      <c r="A52" s="11">
        <v>14</v>
      </c>
      <c r="B52" s="8" t="s">
        <v>117</v>
      </c>
      <c r="C52" s="8" t="s">
        <v>118</v>
      </c>
      <c r="D52" s="8" t="s">
        <v>0</v>
      </c>
      <c r="E52" s="8" t="s">
        <v>5</v>
      </c>
      <c r="F52" s="8">
        <v>86</v>
      </c>
      <c r="G52" s="16">
        <f t="shared" si="7"/>
        <v>17.2</v>
      </c>
      <c r="H52" s="17">
        <v>8.33</v>
      </c>
      <c r="I52" s="16">
        <v>57.87</v>
      </c>
      <c r="J52" s="15">
        <f t="shared" si="1"/>
        <v>66.2</v>
      </c>
      <c r="K52" s="15">
        <f t="shared" si="4"/>
        <v>83.4</v>
      </c>
      <c r="L52" s="13"/>
    </row>
    <row r="53" spans="1:12" s="2" customFormat="1" ht="28.5" customHeight="1">
      <c r="A53" s="11">
        <v>15</v>
      </c>
      <c r="B53" s="8" t="s">
        <v>221</v>
      </c>
      <c r="C53" s="8" t="s">
        <v>222</v>
      </c>
      <c r="D53" s="8" t="s">
        <v>0</v>
      </c>
      <c r="E53" s="8" t="s">
        <v>5</v>
      </c>
      <c r="F53" s="8">
        <v>85</v>
      </c>
      <c r="G53" s="16">
        <f t="shared" si="7"/>
        <v>17</v>
      </c>
      <c r="H53" s="17">
        <v>8.1999999999999993</v>
      </c>
      <c r="I53" s="16">
        <v>56.93</v>
      </c>
      <c r="J53" s="15">
        <f t="shared" si="1"/>
        <v>65.13</v>
      </c>
      <c r="K53" s="15">
        <f t="shared" si="4"/>
        <v>82.13</v>
      </c>
      <c r="L53" s="13"/>
    </row>
    <row r="54" spans="1:12" s="2" customFormat="1" ht="28.5" customHeight="1">
      <c r="A54" s="11">
        <v>16</v>
      </c>
      <c r="B54" s="8" t="s">
        <v>40</v>
      </c>
      <c r="C54" s="8" t="s">
        <v>41</v>
      </c>
      <c r="D54" s="8" t="s">
        <v>0</v>
      </c>
      <c r="E54" s="8" t="s">
        <v>5</v>
      </c>
      <c r="F54" s="8">
        <v>84</v>
      </c>
      <c r="G54" s="16">
        <f t="shared" si="7"/>
        <v>16.8</v>
      </c>
      <c r="H54" s="17">
        <v>8.3000000000000007</v>
      </c>
      <c r="I54" s="16">
        <v>56.93</v>
      </c>
      <c r="J54" s="15">
        <f t="shared" si="1"/>
        <v>65.23</v>
      </c>
      <c r="K54" s="15">
        <f t="shared" si="4"/>
        <v>82.03</v>
      </c>
      <c r="L54" s="13"/>
    </row>
    <row r="55" spans="1:12" s="2" customFormat="1" ht="28.5" customHeight="1">
      <c r="A55" s="11">
        <v>17</v>
      </c>
      <c r="B55" s="8" t="s">
        <v>48</v>
      </c>
      <c r="C55" s="8" t="s">
        <v>49</v>
      </c>
      <c r="D55" s="8" t="s">
        <v>0</v>
      </c>
      <c r="E55" s="8" t="s">
        <v>5</v>
      </c>
      <c r="F55" s="8">
        <v>84</v>
      </c>
      <c r="G55" s="16">
        <f t="shared" si="7"/>
        <v>16.8</v>
      </c>
      <c r="H55" s="17">
        <v>8.0299999999999994</v>
      </c>
      <c r="I55" s="16">
        <v>56.7</v>
      </c>
      <c r="J55" s="15">
        <f t="shared" si="1"/>
        <v>64.73</v>
      </c>
      <c r="K55" s="15">
        <f t="shared" si="4"/>
        <v>81.53</v>
      </c>
      <c r="L55" s="13"/>
    </row>
    <row r="56" spans="1:12" s="2" customFormat="1" ht="28.5" customHeight="1">
      <c r="A56" s="11">
        <v>18</v>
      </c>
      <c r="B56" s="8" t="s">
        <v>67</v>
      </c>
      <c r="C56" s="8" t="s">
        <v>68</v>
      </c>
      <c r="D56" s="8" t="s">
        <v>0</v>
      </c>
      <c r="E56" s="8" t="s">
        <v>5</v>
      </c>
      <c r="F56" s="8">
        <v>84</v>
      </c>
      <c r="G56" s="16">
        <f t="shared" si="7"/>
        <v>16.8</v>
      </c>
      <c r="H56" s="17">
        <v>8.43</v>
      </c>
      <c r="I56" s="16">
        <v>59.27</v>
      </c>
      <c r="J56" s="15">
        <f t="shared" si="1"/>
        <v>67.7</v>
      </c>
      <c r="K56" s="15">
        <f t="shared" si="4"/>
        <v>84.5</v>
      </c>
      <c r="L56" s="13"/>
    </row>
    <row r="57" spans="1:12" s="2" customFormat="1" ht="28.5" customHeight="1">
      <c r="A57" s="11">
        <v>19</v>
      </c>
      <c r="B57" s="8" t="s">
        <v>145</v>
      </c>
      <c r="C57" s="8" t="s">
        <v>146</v>
      </c>
      <c r="D57" s="8" t="s">
        <v>0</v>
      </c>
      <c r="E57" s="8" t="s">
        <v>5</v>
      </c>
      <c r="F57" s="8">
        <v>84</v>
      </c>
      <c r="G57" s="16">
        <f t="shared" si="7"/>
        <v>16.8</v>
      </c>
      <c r="H57" s="17">
        <v>7.9</v>
      </c>
      <c r="I57" s="16">
        <v>55.07</v>
      </c>
      <c r="J57" s="15">
        <f t="shared" si="1"/>
        <v>62.97</v>
      </c>
      <c r="K57" s="15">
        <f t="shared" si="4"/>
        <v>79.77</v>
      </c>
      <c r="L57" s="13"/>
    </row>
    <row r="58" spans="1:12" s="2" customFormat="1" ht="28.5" customHeight="1">
      <c r="A58" s="11">
        <v>20</v>
      </c>
      <c r="B58" s="8" t="s">
        <v>181</v>
      </c>
      <c r="C58" s="8" t="s">
        <v>182</v>
      </c>
      <c r="D58" s="8" t="s">
        <v>0</v>
      </c>
      <c r="E58" s="8" t="s">
        <v>5</v>
      </c>
      <c r="F58" s="8">
        <v>84</v>
      </c>
      <c r="G58" s="16">
        <f t="shared" si="7"/>
        <v>16.8</v>
      </c>
      <c r="H58" s="17">
        <v>8.27</v>
      </c>
      <c r="I58" s="16">
        <v>57.4</v>
      </c>
      <c r="J58" s="15">
        <f t="shared" si="1"/>
        <v>65.67</v>
      </c>
      <c r="K58" s="15">
        <f t="shared" si="4"/>
        <v>82.47</v>
      </c>
      <c r="L58" s="13"/>
    </row>
    <row r="59" spans="1:12" s="2" customFormat="1" ht="28.5" customHeight="1">
      <c r="A59" s="11">
        <v>21</v>
      </c>
      <c r="B59" s="8" t="s">
        <v>213</v>
      </c>
      <c r="C59" s="8" t="s">
        <v>214</v>
      </c>
      <c r="D59" s="8" t="s">
        <v>0</v>
      </c>
      <c r="E59" s="8" t="s">
        <v>5</v>
      </c>
      <c r="F59" s="8">
        <v>84</v>
      </c>
      <c r="G59" s="16">
        <f t="shared" si="7"/>
        <v>16.8</v>
      </c>
      <c r="H59" s="17">
        <v>7.67</v>
      </c>
      <c r="I59" s="16">
        <v>53.43</v>
      </c>
      <c r="J59" s="15">
        <f t="shared" si="1"/>
        <v>61.1</v>
      </c>
      <c r="K59" s="15">
        <f t="shared" si="4"/>
        <v>77.900000000000006</v>
      </c>
      <c r="L59" s="13"/>
    </row>
    <row r="60" spans="1:12" s="2" customFormat="1" ht="28.5" customHeight="1">
      <c r="A60" s="11"/>
      <c r="B60" s="8"/>
      <c r="C60" s="8"/>
      <c r="D60" s="8"/>
      <c r="E60" s="8"/>
      <c r="F60" s="8"/>
      <c r="G60" s="16"/>
      <c r="H60" s="17"/>
      <c r="I60" s="16"/>
      <c r="J60" s="15"/>
      <c r="K60" s="15"/>
      <c r="L60" s="13"/>
    </row>
    <row r="61" spans="1:12" s="2" customFormat="1" ht="28.5" customHeight="1">
      <c r="A61" s="11">
        <v>1</v>
      </c>
      <c r="B61" s="8" t="s">
        <v>22</v>
      </c>
      <c r="C61" s="8" t="s">
        <v>23</v>
      </c>
      <c r="D61" s="8" t="s">
        <v>3</v>
      </c>
      <c r="E61" s="8" t="s">
        <v>1</v>
      </c>
      <c r="F61" s="8">
        <v>85</v>
      </c>
      <c r="G61" s="16">
        <f t="shared" ref="G61:G65" si="8">SUM(F61*0.2)</f>
        <v>17</v>
      </c>
      <c r="H61" s="17">
        <v>7.98</v>
      </c>
      <c r="I61" s="16">
        <v>58.8</v>
      </c>
      <c r="J61" s="15">
        <f t="shared" si="1"/>
        <v>66.78</v>
      </c>
      <c r="K61" s="15">
        <f t="shared" si="4"/>
        <v>83.78</v>
      </c>
      <c r="L61" s="13"/>
    </row>
    <row r="62" spans="1:12" s="2" customFormat="1" ht="28.5" customHeight="1">
      <c r="A62" s="11">
        <v>2</v>
      </c>
      <c r="B62" s="8" t="s">
        <v>171</v>
      </c>
      <c r="C62" s="8" t="s">
        <v>172</v>
      </c>
      <c r="D62" s="8" t="s">
        <v>3</v>
      </c>
      <c r="E62" s="8" t="s">
        <v>1</v>
      </c>
      <c r="F62" s="8">
        <v>85</v>
      </c>
      <c r="G62" s="16">
        <f t="shared" si="8"/>
        <v>17</v>
      </c>
      <c r="H62" s="17">
        <v>8.27</v>
      </c>
      <c r="I62" s="16">
        <v>60.67</v>
      </c>
      <c r="J62" s="15">
        <f t="shared" si="1"/>
        <v>68.94</v>
      </c>
      <c r="K62" s="15">
        <f t="shared" si="4"/>
        <v>85.94</v>
      </c>
      <c r="L62" s="13"/>
    </row>
    <row r="63" spans="1:12" s="2" customFormat="1" ht="28.5" customHeight="1">
      <c r="A63" s="11">
        <v>3</v>
      </c>
      <c r="B63" s="8" t="s">
        <v>125</v>
      </c>
      <c r="C63" s="8" t="s">
        <v>126</v>
      </c>
      <c r="D63" s="8" t="s">
        <v>3</v>
      </c>
      <c r="E63" s="8" t="s">
        <v>1</v>
      </c>
      <c r="F63" s="8">
        <v>83</v>
      </c>
      <c r="G63" s="16">
        <f t="shared" si="8"/>
        <v>16.600000000000001</v>
      </c>
      <c r="H63" s="17">
        <v>8.23</v>
      </c>
      <c r="I63" s="16">
        <v>56.47</v>
      </c>
      <c r="J63" s="15">
        <f t="shared" si="1"/>
        <v>64.7</v>
      </c>
      <c r="K63" s="15">
        <f t="shared" si="4"/>
        <v>81.300000000000011</v>
      </c>
      <c r="L63" s="13"/>
    </row>
    <row r="64" spans="1:12" s="2" customFormat="1" ht="28.5" customHeight="1">
      <c r="A64" s="11">
        <v>4</v>
      </c>
      <c r="B64" s="8" t="s">
        <v>156</v>
      </c>
      <c r="C64" s="8" t="s">
        <v>157</v>
      </c>
      <c r="D64" s="8" t="s">
        <v>3</v>
      </c>
      <c r="E64" s="8" t="s">
        <v>1</v>
      </c>
      <c r="F64" s="8">
        <v>82</v>
      </c>
      <c r="G64" s="16">
        <f t="shared" si="8"/>
        <v>16.400000000000002</v>
      </c>
      <c r="H64" s="17">
        <v>7.93</v>
      </c>
      <c r="I64" s="16">
        <v>56</v>
      </c>
      <c r="J64" s="15">
        <f t="shared" si="1"/>
        <v>63.93</v>
      </c>
      <c r="K64" s="15">
        <f t="shared" si="4"/>
        <v>80.33</v>
      </c>
      <c r="L64" s="13"/>
    </row>
    <row r="65" spans="1:12" s="2" customFormat="1" ht="28.5" customHeight="1">
      <c r="A65" s="11">
        <v>5</v>
      </c>
      <c r="B65" s="8" t="s">
        <v>121</v>
      </c>
      <c r="C65" s="8" t="s">
        <v>122</v>
      </c>
      <c r="D65" s="8" t="s">
        <v>3</v>
      </c>
      <c r="E65" s="8" t="s">
        <v>1</v>
      </c>
      <c r="F65" s="8">
        <v>81</v>
      </c>
      <c r="G65" s="16">
        <f t="shared" si="8"/>
        <v>16.2</v>
      </c>
      <c r="H65" s="17">
        <v>8.4</v>
      </c>
      <c r="I65" s="16">
        <v>57.63</v>
      </c>
      <c r="J65" s="15">
        <f t="shared" si="1"/>
        <v>66.03</v>
      </c>
      <c r="K65" s="15">
        <f t="shared" si="4"/>
        <v>82.23</v>
      </c>
      <c r="L65" s="13"/>
    </row>
    <row r="66" spans="1:12" s="2" customFormat="1" ht="28.5" customHeight="1">
      <c r="A66" s="11"/>
      <c r="B66" s="8"/>
      <c r="C66" s="8"/>
      <c r="D66" s="8"/>
      <c r="E66" s="8"/>
      <c r="F66" s="8"/>
      <c r="G66" s="16"/>
      <c r="H66" s="17"/>
      <c r="I66" s="16"/>
      <c r="J66" s="15"/>
      <c r="K66" s="15"/>
      <c r="L66" s="13"/>
    </row>
    <row r="67" spans="1:12" s="2" customFormat="1" ht="28.5" customHeight="1">
      <c r="A67" s="11">
        <v>1</v>
      </c>
      <c r="B67" s="8" t="s">
        <v>183</v>
      </c>
      <c r="C67" s="8" t="s">
        <v>184</v>
      </c>
      <c r="D67" s="8" t="s">
        <v>3</v>
      </c>
      <c r="E67" s="8" t="s">
        <v>5</v>
      </c>
      <c r="F67" s="11" t="s">
        <v>256</v>
      </c>
      <c r="G67" s="15">
        <f>93*0.2</f>
        <v>18.600000000000001</v>
      </c>
      <c r="H67" s="19">
        <v>8.4</v>
      </c>
      <c r="I67" s="15">
        <v>52.03</v>
      </c>
      <c r="J67" s="15">
        <f t="shared" si="1"/>
        <v>60.43</v>
      </c>
      <c r="K67" s="15">
        <f t="shared" si="4"/>
        <v>79.03</v>
      </c>
      <c r="L67" s="13"/>
    </row>
    <row r="68" spans="1:12" s="2" customFormat="1" ht="28.5" customHeight="1">
      <c r="A68" s="11">
        <v>2</v>
      </c>
      <c r="B68" s="8" t="s">
        <v>201</v>
      </c>
      <c r="C68" s="8" t="s">
        <v>202</v>
      </c>
      <c r="D68" s="8" t="s">
        <v>3</v>
      </c>
      <c r="E68" s="8" t="s">
        <v>5</v>
      </c>
      <c r="F68" s="11" t="s">
        <v>256</v>
      </c>
      <c r="G68" s="15">
        <f t="shared" ref="G68:G72" si="9">93*0.2</f>
        <v>18.600000000000001</v>
      </c>
      <c r="H68" s="19">
        <v>8.6999999999999993</v>
      </c>
      <c r="I68" s="15">
        <v>63</v>
      </c>
      <c r="J68" s="15">
        <f t="shared" si="1"/>
        <v>71.7</v>
      </c>
      <c r="K68" s="15">
        <f t="shared" si="4"/>
        <v>90.300000000000011</v>
      </c>
      <c r="L68" s="13"/>
    </row>
    <row r="69" spans="1:12" s="2" customFormat="1" ht="28.5" customHeight="1">
      <c r="A69" s="11">
        <v>3</v>
      </c>
      <c r="B69" s="8" t="s">
        <v>175</v>
      </c>
      <c r="C69" s="8" t="s">
        <v>176</v>
      </c>
      <c r="D69" s="8" t="s">
        <v>3</v>
      </c>
      <c r="E69" s="8" t="s">
        <v>5</v>
      </c>
      <c r="F69" s="11" t="s">
        <v>256</v>
      </c>
      <c r="G69" s="15">
        <f t="shared" si="9"/>
        <v>18.600000000000001</v>
      </c>
      <c r="H69" s="19">
        <v>7.13</v>
      </c>
      <c r="I69" s="15">
        <v>50.98</v>
      </c>
      <c r="J69" s="15">
        <f t="shared" ref="J69:J132" si="10">SUM(H69:I69)</f>
        <v>58.11</v>
      </c>
      <c r="K69" s="15">
        <f t="shared" si="4"/>
        <v>76.710000000000008</v>
      </c>
      <c r="L69" s="13"/>
    </row>
    <row r="70" spans="1:12" s="2" customFormat="1" ht="28.5" customHeight="1">
      <c r="A70" s="11">
        <v>4</v>
      </c>
      <c r="B70" s="8" t="s">
        <v>46</v>
      </c>
      <c r="C70" s="8" t="s">
        <v>47</v>
      </c>
      <c r="D70" s="8" t="s">
        <v>3</v>
      </c>
      <c r="E70" s="8" t="s">
        <v>5</v>
      </c>
      <c r="F70" s="11" t="s">
        <v>256</v>
      </c>
      <c r="G70" s="15">
        <f t="shared" si="9"/>
        <v>18.600000000000001</v>
      </c>
      <c r="H70" s="19">
        <v>8.33</v>
      </c>
      <c r="I70" s="15">
        <v>56.12</v>
      </c>
      <c r="J70" s="15">
        <f t="shared" si="10"/>
        <v>64.45</v>
      </c>
      <c r="K70" s="15">
        <f t="shared" si="4"/>
        <v>83.050000000000011</v>
      </c>
      <c r="L70" s="13"/>
    </row>
    <row r="71" spans="1:12" s="2" customFormat="1" ht="28.5" customHeight="1">
      <c r="A71" s="11">
        <v>5</v>
      </c>
      <c r="B71" s="8" t="s">
        <v>101</v>
      </c>
      <c r="C71" s="8" t="s">
        <v>102</v>
      </c>
      <c r="D71" s="8" t="s">
        <v>3</v>
      </c>
      <c r="E71" s="8" t="s">
        <v>5</v>
      </c>
      <c r="F71" s="11" t="s">
        <v>256</v>
      </c>
      <c r="G71" s="15">
        <f t="shared" si="9"/>
        <v>18.600000000000001</v>
      </c>
      <c r="H71" s="19">
        <v>7.2</v>
      </c>
      <c r="I71" s="15">
        <v>53.2</v>
      </c>
      <c r="J71" s="15">
        <f t="shared" si="10"/>
        <v>60.400000000000006</v>
      </c>
      <c r="K71" s="15">
        <f t="shared" si="4"/>
        <v>79</v>
      </c>
      <c r="L71" s="13"/>
    </row>
    <row r="72" spans="1:12" s="2" customFormat="1" ht="28.5" customHeight="1">
      <c r="A72" s="11">
        <v>6</v>
      </c>
      <c r="B72" s="8" t="s">
        <v>149</v>
      </c>
      <c r="C72" s="8" t="s">
        <v>150</v>
      </c>
      <c r="D72" s="8" t="s">
        <v>3</v>
      </c>
      <c r="E72" s="8" t="s">
        <v>5</v>
      </c>
      <c r="F72" s="8">
        <v>93</v>
      </c>
      <c r="G72" s="15">
        <f t="shared" si="9"/>
        <v>18.600000000000001</v>
      </c>
      <c r="H72" s="17">
        <v>7.95</v>
      </c>
      <c r="I72" s="16">
        <v>52.73</v>
      </c>
      <c r="J72" s="15">
        <f t="shared" si="10"/>
        <v>60.68</v>
      </c>
      <c r="K72" s="15">
        <f t="shared" si="4"/>
        <v>79.28</v>
      </c>
      <c r="L72" s="13"/>
    </row>
    <row r="73" spans="1:12" s="2" customFormat="1" ht="28.5" customHeight="1">
      <c r="A73" s="11">
        <v>7</v>
      </c>
      <c r="B73" s="8" t="s">
        <v>217</v>
      </c>
      <c r="C73" s="8" t="s">
        <v>218</v>
      </c>
      <c r="D73" s="8" t="s">
        <v>3</v>
      </c>
      <c r="E73" s="8" t="s">
        <v>5</v>
      </c>
      <c r="F73" s="8">
        <v>92</v>
      </c>
      <c r="G73" s="16">
        <f t="shared" ref="G73:G87" si="11">SUM(F73*0.2)</f>
        <v>18.400000000000002</v>
      </c>
      <c r="H73" s="17">
        <v>7.95</v>
      </c>
      <c r="I73" s="16">
        <v>54.02</v>
      </c>
      <c r="J73" s="15">
        <f t="shared" si="10"/>
        <v>61.970000000000006</v>
      </c>
      <c r="K73" s="15">
        <f t="shared" si="4"/>
        <v>80.37</v>
      </c>
      <c r="L73" s="13"/>
    </row>
    <row r="74" spans="1:12" s="2" customFormat="1" ht="28.5" customHeight="1">
      <c r="A74" s="11">
        <v>8</v>
      </c>
      <c r="B74" s="8" t="s">
        <v>247</v>
      </c>
      <c r="C74" s="8" t="s">
        <v>248</v>
      </c>
      <c r="D74" s="8" t="s">
        <v>3</v>
      </c>
      <c r="E74" s="8" t="s">
        <v>5</v>
      </c>
      <c r="F74" s="8">
        <v>92</v>
      </c>
      <c r="G74" s="16">
        <f t="shared" si="11"/>
        <v>18.400000000000002</v>
      </c>
      <c r="H74" s="17">
        <v>8.58</v>
      </c>
      <c r="I74" s="16">
        <v>57.87</v>
      </c>
      <c r="J74" s="15">
        <f t="shared" si="10"/>
        <v>66.45</v>
      </c>
      <c r="K74" s="15">
        <f t="shared" si="4"/>
        <v>84.850000000000009</v>
      </c>
      <c r="L74" s="13"/>
    </row>
    <row r="75" spans="1:12" s="2" customFormat="1" ht="28.5" customHeight="1">
      <c r="A75" s="11">
        <v>9</v>
      </c>
      <c r="B75" s="8" t="s">
        <v>119</v>
      </c>
      <c r="C75" s="8" t="s">
        <v>120</v>
      </c>
      <c r="D75" s="8" t="s">
        <v>3</v>
      </c>
      <c r="E75" s="8" t="s">
        <v>5</v>
      </c>
      <c r="F75" s="8">
        <v>91</v>
      </c>
      <c r="G75" s="16">
        <f t="shared" si="11"/>
        <v>18.2</v>
      </c>
      <c r="H75" s="17">
        <v>8.23</v>
      </c>
      <c r="I75" s="16">
        <v>56.12</v>
      </c>
      <c r="J75" s="15">
        <f t="shared" si="10"/>
        <v>64.349999999999994</v>
      </c>
      <c r="K75" s="15">
        <f t="shared" si="4"/>
        <v>82.55</v>
      </c>
      <c r="L75" s="13"/>
    </row>
    <row r="76" spans="1:12" s="2" customFormat="1" ht="28.5" customHeight="1">
      <c r="A76" s="11">
        <v>10</v>
      </c>
      <c r="B76" s="8" t="s">
        <v>169</v>
      </c>
      <c r="C76" s="8" t="s">
        <v>170</v>
      </c>
      <c r="D76" s="8" t="s">
        <v>3</v>
      </c>
      <c r="E76" s="8" t="s">
        <v>5</v>
      </c>
      <c r="F76" s="8">
        <v>90</v>
      </c>
      <c r="G76" s="16">
        <f t="shared" si="11"/>
        <v>18</v>
      </c>
      <c r="H76" s="17">
        <v>7.88</v>
      </c>
      <c r="I76" s="16">
        <v>56.7</v>
      </c>
      <c r="J76" s="15">
        <f t="shared" si="10"/>
        <v>64.58</v>
      </c>
      <c r="K76" s="15">
        <f t="shared" si="4"/>
        <v>82.58</v>
      </c>
      <c r="L76" s="13"/>
    </row>
    <row r="77" spans="1:12" s="2" customFormat="1" ht="28.5" customHeight="1">
      <c r="A77" s="11">
        <v>11</v>
      </c>
      <c r="B77" s="8" t="s">
        <v>209</v>
      </c>
      <c r="C77" s="8" t="s">
        <v>210</v>
      </c>
      <c r="D77" s="8" t="s">
        <v>3</v>
      </c>
      <c r="E77" s="8" t="s">
        <v>5</v>
      </c>
      <c r="F77" s="8">
        <v>83</v>
      </c>
      <c r="G77" s="16">
        <f t="shared" si="11"/>
        <v>16.600000000000001</v>
      </c>
      <c r="H77" s="17">
        <v>8.4700000000000006</v>
      </c>
      <c r="I77" s="16">
        <v>62.3</v>
      </c>
      <c r="J77" s="15">
        <f t="shared" si="10"/>
        <v>70.77</v>
      </c>
      <c r="K77" s="15">
        <f t="shared" si="4"/>
        <v>87.37</v>
      </c>
      <c r="L77" s="13"/>
    </row>
    <row r="78" spans="1:12" s="2" customFormat="1" ht="28.5" customHeight="1">
      <c r="A78" s="11">
        <v>12</v>
      </c>
      <c r="B78" s="8" t="s">
        <v>103</v>
      </c>
      <c r="C78" s="8" t="s">
        <v>104</v>
      </c>
      <c r="D78" s="8" t="s">
        <v>3</v>
      </c>
      <c r="E78" s="8" t="s">
        <v>5</v>
      </c>
      <c r="F78" s="8">
        <v>82</v>
      </c>
      <c r="G78" s="16">
        <f t="shared" si="11"/>
        <v>16.400000000000002</v>
      </c>
      <c r="H78" s="17">
        <v>8.58</v>
      </c>
      <c r="I78" s="16">
        <v>56.93</v>
      </c>
      <c r="J78" s="15">
        <f t="shared" si="10"/>
        <v>65.510000000000005</v>
      </c>
      <c r="K78" s="15">
        <f t="shared" si="4"/>
        <v>81.910000000000011</v>
      </c>
      <c r="L78" s="13"/>
    </row>
    <row r="79" spans="1:12" s="2" customFormat="1" ht="28.5" customHeight="1">
      <c r="A79" s="11">
        <v>13</v>
      </c>
      <c r="B79" s="8" t="s">
        <v>127</v>
      </c>
      <c r="C79" s="8" t="s">
        <v>128</v>
      </c>
      <c r="D79" s="8" t="s">
        <v>3</v>
      </c>
      <c r="E79" s="8" t="s">
        <v>5</v>
      </c>
      <c r="F79" s="8">
        <v>82</v>
      </c>
      <c r="G79" s="16">
        <f t="shared" si="11"/>
        <v>16.400000000000002</v>
      </c>
      <c r="H79" s="17">
        <v>8.1</v>
      </c>
      <c r="I79" s="16">
        <v>57.63</v>
      </c>
      <c r="J79" s="15">
        <f t="shared" si="10"/>
        <v>65.73</v>
      </c>
      <c r="K79" s="15">
        <f t="shared" ref="K79:K87" si="12">SUM(G79+J79)</f>
        <v>82.13000000000001</v>
      </c>
      <c r="L79" s="13"/>
    </row>
    <row r="80" spans="1:12" s="2" customFormat="1" ht="28.5" customHeight="1">
      <c r="A80" s="11">
        <v>14</v>
      </c>
      <c r="B80" s="8" t="s">
        <v>75</v>
      </c>
      <c r="C80" s="8" t="s">
        <v>76</v>
      </c>
      <c r="D80" s="8" t="s">
        <v>3</v>
      </c>
      <c r="E80" s="8" t="s">
        <v>5</v>
      </c>
      <c r="F80" s="8">
        <v>80</v>
      </c>
      <c r="G80" s="16">
        <f t="shared" si="11"/>
        <v>16</v>
      </c>
      <c r="H80" s="17">
        <v>8.23</v>
      </c>
      <c r="I80" s="16">
        <v>54.13</v>
      </c>
      <c r="J80" s="15">
        <f t="shared" si="10"/>
        <v>62.36</v>
      </c>
      <c r="K80" s="15">
        <f t="shared" si="12"/>
        <v>78.36</v>
      </c>
      <c r="L80" s="13"/>
    </row>
    <row r="81" spans="1:12" s="2" customFormat="1" ht="28.5" customHeight="1">
      <c r="A81" s="11">
        <v>15</v>
      </c>
      <c r="B81" s="8" t="s">
        <v>59</v>
      </c>
      <c r="C81" s="8" t="s">
        <v>60</v>
      </c>
      <c r="D81" s="8" t="s">
        <v>3</v>
      </c>
      <c r="E81" s="8" t="s">
        <v>5</v>
      </c>
      <c r="F81" s="8">
        <v>79</v>
      </c>
      <c r="G81" s="16">
        <f t="shared" si="11"/>
        <v>15.8</v>
      </c>
      <c r="H81" s="17"/>
      <c r="I81" s="16"/>
      <c r="J81" s="15">
        <f t="shared" si="10"/>
        <v>0</v>
      </c>
      <c r="K81" s="15">
        <f t="shared" si="12"/>
        <v>15.8</v>
      </c>
      <c r="L81" s="21" t="s">
        <v>268</v>
      </c>
    </row>
    <row r="82" spans="1:12" s="1" customFormat="1" ht="28.5" customHeight="1">
      <c r="A82" s="11">
        <v>16</v>
      </c>
      <c r="B82" s="8" t="s">
        <v>151</v>
      </c>
      <c r="C82" s="8" t="s">
        <v>41</v>
      </c>
      <c r="D82" s="8" t="s">
        <v>3</v>
      </c>
      <c r="E82" s="8" t="s">
        <v>5</v>
      </c>
      <c r="F82" s="8">
        <v>79</v>
      </c>
      <c r="G82" s="16">
        <f t="shared" si="11"/>
        <v>15.8</v>
      </c>
      <c r="H82" s="17">
        <v>8.4499999999999993</v>
      </c>
      <c r="I82" s="16">
        <v>61.83</v>
      </c>
      <c r="J82" s="15">
        <f t="shared" si="10"/>
        <v>70.28</v>
      </c>
      <c r="K82" s="15">
        <f t="shared" si="12"/>
        <v>86.08</v>
      </c>
      <c r="L82" s="14"/>
    </row>
    <row r="83" spans="1:12" s="2" customFormat="1" ht="28.5" customHeight="1">
      <c r="A83" s="11">
        <v>17</v>
      </c>
      <c r="B83" s="8" t="s">
        <v>129</v>
      </c>
      <c r="C83" s="8" t="s">
        <v>130</v>
      </c>
      <c r="D83" s="8" t="s">
        <v>3</v>
      </c>
      <c r="E83" s="8" t="s">
        <v>5</v>
      </c>
      <c r="F83" s="8">
        <v>78</v>
      </c>
      <c r="G83" s="16">
        <f t="shared" si="11"/>
        <v>15.600000000000001</v>
      </c>
      <c r="H83" s="17">
        <v>8.1</v>
      </c>
      <c r="I83" s="16">
        <v>59.15</v>
      </c>
      <c r="J83" s="15">
        <f t="shared" si="10"/>
        <v>67.25</v>
      </c>
      <c r="K83" s="15">
        <f t="shared" si="12"/>
        <v>82.85</v>
      </c>
      <c r="L83" s="13"/>
    </row>
    <row r="84" spans="1:12" s="2" customFormat="1" ht="28.5" customHeight="1">
      <c r="A84" s="11">
        <v>18</v>
      </c>
      <c r="B84" s="8" t="s">
        <v>197</v>
      </c>
      <c r="C84" s="8" t="s">
        <v>198</v>
      </c>
      <c r="D84" s="8" t="s">
        <v>3</v>
      </c>
      <c r="E84" s="8" t="s">
        <v>5</v>
      </c>
      <c r="F84" s="8">
        <v>78</v>
      </c>
      <c r="G84" s="16">
        <f t="shared" si="11"/>
        <v>15.600000000000001</v>
      </c>
      <c r="H84" s="17"/>
      <c r="I84" s="16"/>
      <c r="J84" s="15">
        <f t="shared" si="10"/>
        <v>0</v>
      </c>
      <c r="K84" s="15">
        <f t="shared" si="12"/>
        <v>15.600000000000001</v>
      </c>
      <c r="L84" s="21" t="s">
        <v>268</v>
      </c>
    </row>
    <row r="85" spans="1:12" s="2" customFormat="1" ht="28.5" customHeight="1">
      <c r="A85" s="11">
        <v>19</v>
      </c>
      <c r="B85" s="8" t="s">
        <v>211</v>
      </c>
      <c r="C85" s="8" t="s">
        <v>212</v>
      </c>
      <c r="D85" s="8" t="s">
        <v>3</v>
      </c>
      <c r="E85" s="8" t="s">
        <v>5</v>
      </c>
      <c r="F85" s="8">
        <v>77</v>
      </c>
      <c r="G85" s="16">
        <f t="shared" si="11"/>
        <v>15.4</v>
      </c>
      <c r="H85" s="17">
        <v>8.07</v>
      </c>
      <c r="I85" s="16">
        <v>57.98</v>
      </c>
      <c r="J85" s="15">
        <f t="shared" si="10"/>
        <v>66.05</v>
      </c>
      <c r="K85" s="15">
        <f t="shared" si="12"/>
        <v>81.45</v>
      </c>
      <c r="L85" s="13"/>
    </row>
    <row r="86" spans="1:12" s="2" customFormat="1" ht="28.5" customHeight="1">
      <c r="A86" s="11">
        <v>20</v>
      </c>
      <c r="B86" s="8" t="s">
        <v>20</v>
      </c>
      <c r="C86" s="8" t="s">
        <v>21</v>
      </c>
      <c r="D86" s="8" t="s">
        <v>3</v>
      </c>
      <c r="E86" s="8" t="s">
        <v>5</v>
      </c>
      <c r="F86" s="8">
        <v>76</v>
      </c>
      <c r="G86" s="16">
        <f t="shared" si="11"/>
        <v>15.200000000000001</v>
      </c>
      <c r="H86" s="17">
        <v>8.4</v>
      </c>
      <c r="I86" s="16">
        <v>57.87</v>
      </c>
      <c r="J86" s="15">
        <f t="shared" si="10"/>
        <v>66.27</v>
      </c>
      <c r="K86" s="15">
        <f t="shared" si="12"/>
        <v>81.47</v>
      </c>
      <c r="L86" s="13"/>
    </row>
    <row r="87" spans="1:12" s="2" customFormat="1" ht="28.5" customHeight="1">
      <c r="A87" s="11">
        <v>21</v>
      </c>
      <c r="B87" s="8" t="s">
        <v>227</v>
      </c>
      <c r="C87" s="8" t="s">
        <v>228</v>
      </c>
      <c r="D87" s="8" t="s">
        <v>3</v>
      </c>
      <c r="E87" s="8" t="s">
        <v>5</v>
      </c>
      <c r="F87" s="8">
        <v>76</v>
      </c>
      <c r="G87" s="16">
        <f t="shared" si="11"/>
        <v>15.200000000000001</v>
      </c>
      <c r="H87" s="17">
        <v>8.1</v>
      </c>
      <c r="I87" s="16">
        <v>59.73</v>
      </c>
      <c r="J87" s="15">
        <f t="shared" si="10"/>
        <v>67.83</v>
      </c>
      <c r="K87" s="15">
        <f t="shared" si="12"/>
        <v>83.03</v>
      </c>
      <c r="L87" s="13"/>
    </row>
    <row r="88" spans="1:12" s="2" customFormat="1" ht="28.5" customHeight="1">
      <c r="A88" s="11"/>
      <c r="B88" s="8"/>
      <c r="C88" s="8"/>
      <c r="D88" s="8"/>
      <c r="E88" s="8"/>
      <c r="F88" s="8"/>
      <c r="G88" s="16"/>
      <c r="H88" s="17"/>
      <c r="I88" s="16"/>
      <c r="J88" s="15"/>
      <c r="K88" s="15"/>
      <c r="L88" s="13"/>
    </row>
    <row r="89" spans="1:12" s="2" customFormat="1" ht="28.5" customHeight="1">
      <c r="A89" s="11">
        <v>1</v>
      </c>
      <c r="B89" s="8" t="s">
        <v>44</v>
      </c>
      <c r="C89" s="8" t="s">
        <v>45</v>
      </c>
      <c r="D89" s="8" t="s">
        <v>4</v>
      </c>
      <c r="E89" s="8" t="s">
        <v>5</v>
      </c>
      <c r="F89" s="11" t="s">
        <v>256</v>
      </c>
      <c r="G89" s="15">
        <f>92*0.2</f>
        <v>18.400000000000002</v>
      </c>
      <c r="H89" s="19">
        <v>8.1</v>
      </c>
      <c r="I89" s="15">
        <v>53.9</v>
      </c>
      <c r="J89" s="15">
        <f t="shared" si="10"/>
        <v>62</v>
      </c>
      <c r="K89" s="15">
        <f t="shared" ref="K89:K138" si="13">SUM(G89+J89)</f>
        <v>80.400000000000006</v>
      </c>
      <c r="L89" s="13"/>
    </row>
    <row r="90" spans="1:12" s="2" customFormat="1" ht="28.5" customHeight="1">
      <c r="A90" s="11">
        <v>2</v>
      </c>
      <c r="B90" s="8" t="s">
        <v>73</v>
      </c>
      <c r="C90" s="8" t="s">
        <v>74</v>
      </c>
      <c r="D90" s="8" t="s">
        <v>4</v>
      </c>
      <c r="E90" s="8" t="s">
        <v>5</v>
      </c>
      <c r="F90" s="11" t="s">
        <v>256</v>
      </c>
      <c r="G90" s="15">
        <f t="shared" ref="G90:G91" si="14">92*0.2</f>
        <v>18.400000000000002</v>
      </c>
      <c r="H90" s="19">
        <v>7.73</v>
      </c>
      <c r="I90" s="15">
        <v>52.27</v>
      </c>
      <c r="J90" s="15">
        <f t="shared" si="10"/>
        <v>60</v>
      </c>
      <c r="K90" s="15">
        <f t="shared" si="13"/>
        <v>78.400000000000006</v>
      </c>
      <c r="L90" s="13"/>
    </row>
    <row r="91" spans="1:12" s="2" customFormat="1" ht="28.5" customHeight="1">
      <c r="A91" s="11">
        <v>3</v>
      </c>
      <c r="B91" s="8" t="s">
        <v>165</v>
      </c>
      <c r="C91" s="8" t="s">
        <v>166</v>
      </c>
      <c r="D91" s="8" t="s">
        <v>4</v>
      </c>
      <c r="E91" s="8" t="s">
        <v>5</v>
      </c>
      <c r="F91" s="8">
        <v>92</v>
      </c>
      <c r="G91" s="15">
        <f t="shared" si="14"/>
        <v>18.400000000000002</v>
      </c>
      <c r="H91" s="17">
        <v>8.1</v>
      </c>
      <c r="I91" s="16">
        <v>57.87</v>
      </c>
      <c r="J91" s="15">
        <f t="shared" si="10"/>
        <v>65.97</v>
      </c>
      <c r="K91" s="15">
        <f t="shared" si="13"/>
        <v>84.37</v>
      </c>
      <c r="L91" s="13"/>
    </row>
    <row r="92" spans="1:12" s="2" customFormat="1" ht="28.5" customHeight="1">
      <c r="A92" s="11">
        <v>4</v>
      </c>
      <c r="B92" s="8" t="s">
        <v>249</v>
      </c>
      <c r="C92" s="8" t="s">
        <v>250</v>
      </c>
      <c r="D92" s="8" t="s">
        <v>4</v>
      </c>
      <c r="E92" s="8" t="s">
        <v>5</v>
      </c>
      <c r="F92" s="8">
        <v>85</v>
      </c>
      <c r="G92" s="16">
        <f t="shared" ref="G92:G94" si="15">SUM(F92*0.2)</f>
        <v>17</v>
      </c>
      <c r="H92" s="17">
        <v>7.3</v>
      </c>
      <c r="I92" s="16">
        <v>48.77</v>
      </c>
      <c r="J92" s="15">
        <f t="shared" si="10"/>
        <v>56.07</v>
      </c>
      <c r="K92" s="15">
        <f t="shared" si="13"/>
        <v>73.069999999999993</v>
      </c>
      <c r="L92" s="13"/>
    </row>
    <row r="93" spans="1:12" s="2" customFormat="1" ht="28.5" customHeight="1">
      <c r="A93" s="11">
        <v>5</v>
      </c>
      <c r="B93" s="8" t="s">
        <v>107</v>
      </c>
      <c r="C93" s="8" t="s">
        <v>108</v>
      </c>
      <c r="D93" s="8" t="s">
        <v>4</v>
      </c>
      <c r="E93" s="8" t="s">
        <v>5</v>
      </c>
      <c r="F93" s="8">
        <v>84</v>
      </c>
      <c r="G93" s="16">
        <f t="shared" si="15"/>
        <v>16.8</v>
      </c>
      <c r="H93" s="17">
        <v>8.17</v>
      </c>
      <c r="I93" s="16">
        <v>59.5</v>
      </c>
      <c r="J93" s="15">
        <f t="shared" si="10"/>
        <v>67.67</v>
      </c>
      <c r="K93" s="15">
        <f t="shared" si="13"/>
        <v>84.47</v>
      </c>
      <c r="L93" s="13"/>
    </row>
    <row r="94" spans="1:12" s="2" customFormat="1" ht="28.5" customHeight="1">
      <c r="A94" s="11">
        <v>6</v>
      </c>
      <c r="B94" s="8" t="s">
        <v>152</v>
      </c>
      <c r="C94" s="8" t="s">
        <v>153</v>
      </c>
      <c r="D94" s="8" t="s">
        <v>4</v>
      </c>
      <c r="E94" s="8" t="s">
        <v>5</v>
      </c>
      <c r="F94" s="8">
        <v>84</v>
      </c>
      <c r="G94" s="16">
        <f t="shared" si="15"/>
        <v>16.8</v>
      </c>
      <c r="H94" s="17">
        <v>7.47</v>
      </c>
      <c r="I94" s="16">
        <v>47.37</v>
      </c>
      <c r="J94" s="15">
        <f t="shared" si="10"/>
        <v>54.839999999999996</v>
      </c>
      <c r="K94" s="15">
        <f t="shared" si="13"/>
        <v>71.64</v>
      </c>
      <c r="L94" s="13"/>
    </row>
    <row r="95" spans="1:12" s="2" customFormat="1" ht="28.5" customHeight="1">
      <c r="A95" s="11"/>
      <c r="B95" s="8"/>
      <c r="C95" s="8"/>
      <c r="D95" s="8"/>
      <c r="E95" s="8"/>
      <c r="F95" s="8"/>
      <c r="G95" s="16"/>
      <c r="H95" s="17"/>
      <c r="I95" s="16"/>
      <c r="J95" s="15"/>
      <c r="K95" s="15"/>
      <c r="L95" s="13"/>
    </row>
    <row r="96" spans="1:12" s="2" customFormat="1" ht="28.5" customHeight="1">
      <c r="A96" s="11">
        <v>1</v>
      </c>
      <c r="B96" s="8" t="s">
        <v>219</v>
      </c>
      <c r="C96" s="8" t="s">
        <v>220</v>
      </c>
      <c r="D96" s="8" t="s">
        <v>39</v>
      </c>
      <c r="E96" s="8" t="s">
        <v>1</v>
      </c>
      <c r="F96" s="8">
        <v>65</v>
      </c>
      <c r="G96" s="16">
        <f t="shared" ref="G96:G97" si="16">SUM(F96*0.2)</f>
        <v>13</v>
      </c>
      <c r="H96" s="17">
        <v>7.6</v>
      </c>
      <c r="I96" s="16">
        <v>48.77</v>
      </c>
      <c r="J96" s="15">
        <f t="shared" si="10"/>
        <v>56.370000000000005</v>
      </c>
      <c r="K96" s="15">
        <f t="shared" si="13"/>
        <v>69.37</v>
      </c>
      <c r="L96" s="13"/>
    </row>
    <row r="97" spans="1:12" s="2" customFormat="1" ht="28.5" customHeight="1">
      <c r="A97" s="11">
        <v>2</v>
      </c>
      <c r="B97" s="8" t="s">
        <v>89</v>
      </c>
      <c r="C97" s="8" t="s">
        <v>90</v>
      </c>
      <c r="D97" s="8" t="s">
        <v>39</v>
      </c>
      <c r="E97" s="8" t="s">
        <v>1</v>
      </c>
      <c r="F97" s="8">
        <v>62</v>
      </c>
      <c r="G97" s="16">
        <f t="shared" si="16"/>
        <v>12.4</v>
      </c>
      <c r="H97" s="17">
        <v>7.73</v>
      </c>
      <c r="I97" s="16">
        <v>54.13</v>
      </c>
      <c r="J97" s="15">
        <f t="shared" si="10"/>
        <v>61.86</v>
      </c>
      <c r="K97" s="15">
        <f t="shared" si="13"/>
        <v>74.260000000000005</v>
      </c>
      <c r="L97" s="13"/>
    </row>
    <row r="98" spans="1:12" s="2" customFormat="1" ht="28.5" customHeight="1">
      <c r="A98" s="11"/>
      <c r="B98" s="8"/>
      <c r="C98" s="8"/>
      <c r="D98" s="8"/>
      <c r="E98" s="8"/>
      <c r="F98" s="8"/>
      <c r="G98" s="16"/>
      <c r="H98" s="17"/>
      <c r="I98" s="16"/>
      <c r="J98" s="15"/>
      <c r="K98" s="15"/>
      <c r="L98" s="13"/>
    </row>
    <row r="99" spans="1:12" s="2" customFormat="1" ht="28.5" customHeight="1">
      <c r="A99" s="11">
        <v>1</v>
      </c>
      <c r="B99" s="8" t="s">
        <v>65</v>
      </c>
      <c r="C99" s="8" t="s">
        <v>66</v>
      </c>
      <c r="D99" s="8" t="s">
        <v>2</v>
      </c>
      <c r="E99" s="8" t="s">
        <v>1</v>
      </c>
      <c r="F99" s="8">
        <v>74</v>
      </c>
      <c r="G99" s="16">
        <f t="shared" ref="G99:G100" si="17">SUM(F99*0.2)</f>
        <v>14.8</v>
      </c>
      <c r="H99" s="17">
        <v>6.87</v>
      </c>
      <c r="I99" s="16">
        <v>53.53</v>
      </c>
      <c r="J99" s="15">
        <f t="shared" si="10"/>
        <v>60.4</v>
      </c>
      <c r="K99" s="15">
        <f t="shared" si="13"/>
        <v>75.2</v>
      </c>
      <c r="L99" s="13"/>
    </row>
    <row r="100" spans="1:12" s="2" customFormat="1" ht="28.5" customHeight="1">
      <c r="A100" s="11">
        <v>2</v>
      </c>
      <c r="B100" s="8" t="s">
        <v>231</v>
      </c>
      <c r="C100" s="8" t="s">
        <v>232</v>
      </c>
      <c r="D100" s="8" t="s">
        <v>2</v>
      </c>
      <c r="E100" s="8" t="s">
        <v>1</v>
      </c>
      <c r="F100" s="8">
        <v>70</v>
      </c>
      <c r="G100" s="16">
        <f t="shared" si="17"/>
        <v>14</v>
      </c>
      <c r="H100" s="17">
        <v>6.97</v>
      </c>
      <c r="I100" s="16">
        <v>54.86</v>
      </c>
      <c r="J100" s="15">
        <f t="shared" si="10"/>
        <v>61.83</v>
      </c>
      <c r="K100" s="15">
        <f t="shared" si="13"/>
        <v>75.83</v>
      </c>
      <c r="L100" s="13"/>
    </row>
    <row r="101" spans="1:12" s="2" customFormat="1" ht="28.5" customHeight="1">
      <c r="A101" s="11"/>
      <c r="B101" s="8"/>
      <c r="C101" s="8"/>
      <c r="D101" s="8"/>
      <c r="E101" s="8"/>
      <c r="F101" s="8"/>
      <c r="G101" s="16"/>
      <c r="H101" s="17"/>
      <c r="I101" s="16"/>
      <c r="J101" s="15"/>
      <c r="K101" s="15"/>
      <c r="L101" s="13"/>
    </row>
    <row r="102" spans="1:12" s="2" customFormat="1" ht="28.5" customHeight="1">
      <c r="A102" s="11">
        <v>1</v>
      </c>
      <c r="B102" s="8" t="s">
        <v>42</v>
      </c>
      <c r="C102" s="8" t="s">
        <v>43</v>
      </c>
      <c r="D102" s="8" t="s">
        <v>2</v>
      </c>
      <c r="E102" s="8" t="s">
        <v>5</v>
      </c>
      <c r="F102" s="11" t="s">
        <v>256</v>
      </c>
      <c r="G102" s="15">
        <f>74*0.2</f>
        <v>14.8</v>
      </c>
      <c r="H102" s="19">
        <v>7.5</v>
      </c>
      <c r="I102" s="15">
        <v>54.81</v>
      </c>
      <c r="J102" s="15">
        <f t="shared" si="10"/>
        <v>62.31</v>
      </c>
      <c r="K102" s="15">
        <f t="shared" si="13"/>
        <v>77.11</v>
      </c>
      <c r="L102" s="13"/>
    </row>
    <row r="103" spans="1:12" s="2" customFormat="1" ht="28.5" customHeight="1">
      <c r="A103" s="11">
        <v>2</v>
      </c>
      <c r="B103" s="8" t="s">
        <v>139</v>
      </c>
      <c r="C103" s="8" t="s">
        <v>140</v>
      </c>
      <c r="D103" s="8" t="s">
        <v>2</v>
      </c>
      <c r="E103" s="8" t="s">
        <v>5</v>
      </c>
      <c r="F103" s="11" t="s">
        <v>256</v>
      </c>
      <c r="G103" s="15">
        <f t="shared" ref="G103:G110" si="18">74*0.2</f>
        <v>14.8</v>
      </c>
      <c r="H103" s="19">
        <v>7.47</v>
      </c>
      <c r="I103" s="15">
        <v>53.18</v>
      </c>
      <c r="J103" s="15">
        <f t="shared" si="10"/>
        <v>60.65</v>
      </c>
      <c r="K103" s="15">
        <f t="shared" si="13"/>
        <v>75.45</v>
      </c>
      <c r="L103" s="13"/>
    </row>
    <row r="104" spans="1:12" s="2" customFormat="1" ht="28.5" customHeight="1">
      <c r="A104" s="11">
        <v>3</v>
      </c>
      <c r="B104" s="8" t="s">
        <v>199</v>
      </c>
      <c r="C104" s="8" t="s">
        <v>200</v>
      </c>
      <c r="D104" s="8" t="s">
        <v>2</v>
      </c>
      <c r="E104" s="8" t="s">
        <v>5</v>
      </c>
      <c r="F104" s="11" t="s">
        <v>256</v>
      </c>
      <c r="G104" s="15">
        <f t="shared" si="18"/>
        <v>14.8</v>
      </c>
      <c r="H104" s="19">
        <v>6.73</v>
      </c>
      <c r="I104" s="15">
        <v>52.52</v>
      </c>
      <c r="J104" s="15">
        <f t="shared" si="10"/>
        <v>59.25</v>
      </c>
      <c r="K104" s="15">
        <f t="shared" si="13"/>
        <v>74.05</v>
      </c>
      <c r="L104" s="13"/>
    </row>
    <row r="105" spans="1:12" s="2" customFormat="1" ht="28.5" customHeight="1">
      <c r="A105" s="11">
        <v>4</v>
      </c>
      <c r="B105" s="8" t="s">
        <v>87</v>
      </c>
      <c r="C105" s="8" t="s">
        <v>88</v>
      </c>
      <c r="D105" s="8" t="s">
        <v>2</v>
      </c>
      <c r="E105" s="8" t="s">
        <v>5</v>
      </c>
      <c r="F105" s="11" t="s">
        <v>256</v>
      </c>
      <c r="G105" s="15">
        <f t="shared" si="18"/>
        <v>14.8</v>
      </c>
      <c r="H105" s="19">
        <v>7.3</v>
      </c>
      <c r="I105" s="15">
        <v>54.88</v>
      </c>
      <c r="J105" s="15">
        <f t="shared" si="10"/>
        <v>62.18</v>
      </c>
      <c r="K105" s="15">
        <f t="shared" si="13"/>
        <v>76.98</v>
      </c>
      <c r="L105" s="13"/>
    </row>
    <row r="106" spans="1:12" s="2" customFormat="1" ht="28.5" customHeight="1">
      <c r="A106" s="11">
        <v>5</v>
      </c>
      <c r="B106" s="8" t="s">
        <v>11</v>
      </c>
      <c r="C106" s="8" t="s">
        <v>12</v>
      </c>
      <c r="D106" s="8" t="s">
        <v>2</v>
      </c>
      <c r="E106" s="8" t="s">
        <v>5</v>
      </c>
      <c r="F106" s="11" t="s">
        <v>256</v>
      </c>
      <c r="G106" s="15">
        <f t="shared" si="18"/>
        <v>14.8</v>
      </c>
      <c r="H106" s="19">
        <v>7.53</v>
      </c>
      <c r="I106" s="15">
        <v>59.13</v>
      </c>
      <c r="J106" s="15">
        <f t="shared" si="10"/>
        <v>66.66</v>
      </c>
      <c r="K106" s="15">
        <f t="shared" si="13"/>
        <v>81.459999999999994</v>
      </c>
      <c r="L106" s="13"/>
    </row>
    <row r="107" spans="1:12" s="2" customFormat="1" ht="28.5" customHeight="1">
      <c r="A107" s="11">
        <v>6</v>
      </c>
      <c r="B107" s="8" t="s">
        <v>14</v>
      </c>
      <c r="C107" s="8" t="s">
        <v>15</v>
      </c>
      <c r="D107" s="8" t="s">
        <v>2</v>
      </c>
      <c r="E107" s="8" t="s">
        <v>5</v>
      </c>
      <c r="F107" s="11" t="s">
        <v>256</v>
      </c>
      <c r="G107" s="15">
        <f t="shared" si="18"/>
        <v>14.8</v>
      </c>
      <c r="H107" s="19">
        <v>8.5299999999999994</v>
      </c>
      <c r="I107" s="15">
        <v>60.04</v>
      </c>
      <c r="J107" s="15">
        <f t="shared" si="10"/>
        <v>68.569999999999993</v>
      </c>
      <c r="K107" s="15">
        <f t="shared" si="13"/>
        <v>83.36999999999999</v>
      </c>
      <c r="L107" s="13"/>
    </row>
    <row r="108" spans="1:12" s="2" customFormat="1" ht="28.5" customHeight="1">
      <c r="A108" s="11">
        <v>7</v>
      </c>
      <c r="B108" s="8" t="s">
        <v>35</v>
      </c>
      <c r="C108" s="8" t="s">
        <v>36</v>
      </c>
      <c r="D108" s="8" t="s">
        <v>2</v>
      </c>
      <c r="E108" s="8" t="s">
        <v>5</v>
      </c>
      <c r="F108" s="11" t="s">
        <v>256</v>
      </c>
      <c r="G108" s="15">
        <f t="shared" si="18"/>
        <v>14.8</v>
      </c>
      <c r="H108" s="19">
        <v>7.33</v>
      </c>
      <c r="I108" s="15">
        <v>56.4</v>
      </c>
      <c r="J108" s="15">
        <f t="shared" si="10"/>
        <v>63.73</v>
      </c>
      <c r="K108" s="15">
        <f t="shared" si="13"/>
        <v>78.53</v>
      </c>
      <c r="L108" s="13"/>
    </row>
    <row r="109" spans="1:12" s="2" customFormat="1" ht="28.5" customHeight="1">
      <c r="A109" s="11">
        <v>8</v>
      </c>
      <c r="B109" s="8" t="s">
        <v>173</v>
      </c>
      <c r="C109" s="8" t="s">
        <v>174</v>
      </c>
      <c r="D109" s="8" t="s">
        <v>2</v>
      </c>
      <c r="E109" s="8" t="s">
        <v>5</v>
      </c>
      <c r="F109" s="11" t="s">
        <v>256</v>
      </c>
      <c r="G109" s="15">
        <f t="shared" si="18"/>
        <v>14.8</v>
      </c>
      <c r="H109" s="19"/>
      <c r="I109" s="15"/>
      <c r="J109" s="15">
        <f t="shared" si="10"/>
        <v>0</v>
      </c>
      <c r="K109" s="15">
        <f t="shared" si="13"/>
        <v>14.8</v>
      </c>
      <c r="L109" s="21" t="s">
        <v>268</v>
      </c>
    </row>
    <row r="110" spans="1:12" s="2" customFormat="1" ht="28.5" customHeight="1">
      <c r="A110" s="11">
        <v>9</v>
      </c>
      <c r="B110" s="8" t="s">
        <v>203</v>
      </c>
      <c r="C110" s="8" t="s">
        <v>204</v>
      </c>
      <c r="D110" s="8" t="s">
        <v>2</v>
      </c>
      <c r="E110" s="8" t="s">
        <v>5</v>
      </c>
      <c r="F110" s="8">
        <v>74</v>
      </c>
      <c r="G110" s="15">
        <f t="shared" si="18"/>
        <v>14.8</v>
      </c>
      <c r="H110" s="17">
        <v>7.63</v>
      </c>
      <c r="I110" s="16">
        <v>57.1</v>
      </c>
      <c r="J110" s="15">
        <f t="shared" si="10"/>
        <v>64.73</v>
      </c>
      <c r="K110" s="15">
        <f t="shared" si="13"/>
        <v>79.53</v>
      </c>
      <c r="L110" s="13"/>
    </row>
    <row r="111" spans="1:12" s="2" customFormat="1" ht="28.5" customHeight="1">
      <c r="A111" s="11">
        <v>10</v>
      </c>
      <c r="B111" s="8" t="s">
        <v>71</v>
      </c>
      <c r="C111" s="8" t="s">
        <v>72</v>
      </c>
      <c r="D111" s="8" t="s">
        <v>2</v>
      </c>
      <c r="E111" s="8" t="s">
        <v>5</v>
      </c>
      <c r="F111" s="8">
        <v>73</v>
      </c>
      <c r="G111" s="16">
        <f t="shared" ref="G111:G112" si="19">SUM(F111*0.2)</f>
        <v>14.600000000000001</v>
      </c>
      <c r="H111" s="17">
        <v>6.63</v>
      </c>
      <c r="I111" s="16">
        <v>50.7</v>
      </c>
      <c r="J111" s="15">
        <f t="shared" si="10"/>
        <v>57.330000000000005</v>
      </c>
      <c r="K111" s="15">
        <f t="shared" si="13"/>
        <v>71.930000000000007</v>
      </c>
      <c r="L111" s="13"/>
    </row>
    <row r="112" spans="1:12" s="2" customFormat="1" ht="28.5" customHeight="1">
      <c r="A112" s="11">
        <v>11</v>
      </c>
      <c r="B112" s="8" t="s">
        <v>237</v>
      </c>
      <c r="C112" s="8" t="s">
        <v>238</v>
      </c>
      <c r="D112" s="8" t="s">
        <v>2</v>
      </c>
      <c r="E112" s="8" t="s">
        <v>5</v>
      </c>
      <c r="F112" s="8">
        <v>73</v>
      </c>
      <c r="G112" s="16">
        <f t="shared" si="19"/>
        <v>14.600000000000001</v>
      </c>
      <c r="H112" s="17">
        <v>6.47</v>
      </c>
      <c r="I112" s="16">
        <v>49.91</v>
      </c>
      <c r="J112" s="15">
        <f t="shared" si="10"/>
        <v>56.379999999999995</v>
      </c>
      <c r="K112" s="15">
        <f t="shared" si="13"/>
        <v>70.97999999999999</v>
      </c>
      <c r="L112" s="13"/>
    </row>
    <row r="113" spans="1:12" s="2" customFormat="1" ht="28.5" customHeight="1">
      <c r="A113" s="11"/>
      <c r="B113" s="8"/>
      <c r="C113" s="8"/>
      <c r="D113" s="8"/>
      <c r="E113" s="8"/>
      <c r="F113" s="8"/>
      <c r="G113" s="16"/>
      <c r="H113" s="17"/>
      <c r="I113" s="16"/>
      <c r="J113" s="15"/>
      <c r="K113" s="15"/>
      <c r="L113" s="13"/>
    </row>
    <row r="114" spans="1:12" s="2" customFormat="1" ht="28.5" customHeight="1">
      <c r="A114" s="11">
        <v>1</v>
      </c>
      <c r="B114" s="8" t="s">
        <v>205</v>
      </c>
      <c r="C114" s="8" t="s">
        <v>206</v>
      </c>
      <c r="D114" s="8" t="s">
        <v>9</v>
      </c>
      <c r="E114" s="8" t="s">
        <v>5</v>
      </c>
      <c r="F114" s="8">
        <v>52</v>
      </c>
      <c r="G114" s="16">
        <f t="shared" ref="G114:G117" si="20">SUM(F114*0.2)</f>
        <v>10.4</v>
      </c>
      <c r="H114" s="17">
        <v>7.47</v>
      </c>
      <c r="I114" s="16">
        <v>57.63</v>
      </c>
      <c r="J114" s="15">
        <f t="shared" si="10"/>
        <v>65.100000000000009</v>
      </c>
      <c r="K114" s="15">
        <f t="shared" si="13"/>
        <v>75.500000000000014</v>
      </c>
      <c r="L114" s="13"/>
    </row>
    <row r="115" spans="1:12" s="2" customFormat="1" ht="28.5" customHeight="1">
      <c r="A115" s="11">
        <v>2</v>
      </c>
      <c r="B115" s="8" t="s">
        <v>243</v>
      </c>
      <c r="C115" s="8" t="s">
        <v>244</v>
      </c>
      <c r="D115" s="8" t="s">
        <v>9</v>
      </c>
      <c r="E115" s="8" t="s">
        <v>5</v>
      </c>
      <c r="F115" s="8">
        <v>50</v>
      </c>
      <c r="G115" s="16">
        <f t="shared" si="20"/>
        <v>10</v>
      </c>
      <c r="H115" s="17">
        <v>5.17</v>
      </c>
      <c r="I115" s="16">
        <v>44.57</v>
      </c>
      <c r="J115" s="15">
        <f t="shared" si="10"/>
        <v>49.74</v>
      </c>
      <c r="K115" s="15">
        <f t="shared" si="13"/>
        <v>59.74</v>
      </c>
      <c r="L115" s="13"/>
    </row>
    <row r="116" spans="1:12" s="2" customFormat="1" ht="28.5" customHeight="1">
      <c r="A116" s="11">
        <v>3</v>
      </c>
      <c r="B116" s="8" t="s">
        <v>225</v>
      </c>
      <c r="C116" s="8" t="s">
        <v>226</v>
      </c>
      <c r="D116" s="8" t="s">
        <v>9</v>
      </c>
      <c r="E116" s="8" t="s">
        <v>5</v>
      </c>
      <c r="F116" s="8">
        <v>48</v>
      </c>
      <c r="G116" s="16">
        <f t="shared" si="20"/>
        <v>9.6000000000000014</v>
      </c>
      <c r="H116" s="17">
        <v>7.03</v>
      </c>
      <c r="I116" s="16">
        <v>50.4</v>
      </c>
      <c r="J116" s="15">
        <f t="shared" si="10"/>
        <v>57.43</v>
      </c>
      <c r="K116" s="15">
        <f t="shared" si="13"/>
        <v>67.03</v>
      </c>
      <c r="L116" s="13"/>
    </row>
    <row r="117" spans="1:12" s="2" customFormat="1" ht="28.5" customHeight="1">
      <c r="A117" s="11">
        <v>4</v>
      </c>
      <c r="B117" s="8" t="s">
        <v>93</v>
      </c>
      <c r="C117" s="8" t="s">
        <v>94</v>
      </c>
      <c r="D117" s="8" t="s">
        <v>9</v>
      </c>
      <c r="E117" s="8" t="s">
        <v>5</v>
      </c>
      <c r="F117" s="8">
        <v>46</v>
      </c>
      <c r="G117" s="16">
        <f t="shared" si="20"/>
        <v>9.2000000000000011</v>
      </c>
      <c r="H117" s="17">
        <v>8</v>
      </c>
      <c r="I117" s="16">
        <v>58.57</v>
      </c>
      <c r="J117" s="15">
        <f t="shared" si="10"/>
        <v>66.569999999999993</v>
      </c>
      <c r="K117" s="15">
        <f t="shared" si="13"/>
        <v>75.77</v>
      </c>
      <c r="L117" s="13"/>
    </row>
    <row r="118" spans="1:12" s="2" customFormat="1" ht="28.5" customHeight="1">
      <c r="A118" s="11"/>
      <c r="B118" s="8"/>
      <c r="C118" s="8"/>
      <c r="D118" s="8"/>
      <c r="E118" s="8"/>
      <c r="F118" s="8"/>
      <c r="G118" s="16"/>
      <c r="H118" s="17"/>
      <c r="I118" s="16"/>
      <c r="J118" s="15"/>
      <c r="K118" s="15"/>
      <c r="L118" s="13"/>
    </row>
    <row r="119" spans="1:12" s="2" customFormat="1" ht="28.5" customHeight="1">
      <c r="A119" s="11">
        <v>1</v>
      </c>
      <c r="B119" s="8" t="s">
        <v>123</v>
      </c>
      <c r="C119" s="8" t="s">
        <v>124</v>
      </c>
      <c r="D119" s="8" t="s">
        <v>8</v>
      </c>
      <c r="E119" s="8" t="s">
        <v>5</v>
      </c>
      <c r="F119" s="11" t="s">
        <v>256</v>
      </c>
      <c r="G119" s="15">
        <f>81*0.2</f>
        <v>16.2</v>
      </c>
      <c r="H119" s="19">
        <v>8.43</v>
      </c>
      <c r="I119" s="15">
        <v>60.67</v>
      </c>
      <c r="J119" s="15">
        <f t="shared" si="10"/>
        <v>69.099999999999994</v>
      </c>
      <c r="K119" s="15">
        <f t="shared" si="13"/>
        <v>85.3</v>
      </c>
      <c r="L119" s="13"/>
    </row>
    <row r="120" spans="1:12" s="2" customFormat="1" ht="28.5" customHeight="1">
      <c r="A120" s="11">
        <v>2</v>
      </c>
      <c r="B120" s="8" t="s">
        <v>31</v>
      </c>
      <c r="C120" s="8" t="s">
        <v>32</v>
      </c>
      <c r="D120" s="8" t="s">
        <v>8</v>
      </c>
      <c r="E120" s="8" t="s">
        <v>5</v>
      </c>
      <c r="F120" s="8">
        <v>81</v>
      </c>
      <c r="G120" s="15">
        <f>81*0.2</f>
        <v>16.2</v>
      </c>
      <c r="H120" s="17">
        <v>8.6300000000000008</v>
      </c>
      <c r="I120" s="16">
        <v>60.32</v>
      </c>
      <c r="J120" s="15">
        <f t="shared" si="10"/>
        <v>68.95</v>
      </c>
      <c r="K120" s="15">
        <f t="shared" si="13"/>
        <v>85.15</v>
      </c>
      <c r="L120" s="13"/>
    </row>
    <row r="121" spans="1:12" s="2" customFormat="1" ht="28.5" customHeight="1">
      <c r="A121" s="11">
        <v>3</v>
      </c>
      <c r="B121" s="8" t="s">
        <v>113</v>
      </c>
      <c r="C121" s="8" t="s">
        <v>52</v>
      </c>
      <c r="D121" s="8" t="s">
        <v>8</v>
      </c>
      <c r="E121" s="8" t="s">
        <v>5</v>
      </c>
      <c r="F121" s="8">
        <v>69</v>
      </c>
      <c r="G121" s="16">
        <f t="shared" ref="G121" si="21">SUM(F121*0.2)</f>
        <v>13.8</v>
      </c>
      <c r="H121" s="17">
        <v>8.4700000000000006</v>
      </c>
      <c r="I121" s="16">
        <v>56.7</v>
      </c>
      <c r="J121" s="15">
        <f t="shared" si="10"/>
        <v>65.17</v>
      </c>
      <c r="K121" s="15">
        <f t="shared" si="13"/>
        <v>78.97</v>
      </c>
      <c r="L121" s="13"/>
    </row>
    <row r="122" spans="1:12" s="2" customFormat="1" ht="28.5" customHeight="1">
      <c r="A122" s="11"/>
      <c r="B122" s="8"/>
      <c r="C122" s="8"/>
      <c r="D122" s="8"/>
      <c r="E122" s="8"/>
      <c r="F122" s="8"/>
      <c r="G122" s="16"/>
      <c r="H122" s="17"/>
      <c r="I122" s="16"/>
      <c r="J122" s="15"/>
      <c r="K122" s="15"/>
      <c r="L122" s="13"/>
    </row>
    <row r="123" spans="1:12" s="2" customFormat="1" ht="28.5" customHeight="1">
      <c r="A123" s="11">
        <v>1</v>
      </c>
      <c r="B123" s="8" t="s">
        <v>179</v>
      </c>
      <c r="C123" s="8" t="s">
        <v>180</v>
      </c>
      <c r="D123" s="8" t="s">
        <v>13</v>
      </c>
      <c r="E123" s="8" t="s">
        <v>1</v>
      </c>
      <c r="F123" s="10" t="s">
        <v>256</v>
      </c>
      <c r="G123" s="17">
        <f>72*0.2</f>
        <v>14.4</v>
      </c>
      <c r="H123" s="17">
        <v>8.73</v>
      </c>
      <c r="I123" s="17">
        <v>62.65</v>
      </c>
      <c r="J123" s="15">
        <f t="shared" si="10"/>
        <v>71.38</v>
      </c>
      <c r="K123" s="15">
        <f t="shared" si="13"/>
        <v>85.78</v>
      </c>
      <c r="L123" s="13"/>
    </row>
    <row r="124" spans="1:12" s="2" customFormat="1" ht="28.5" customHeight="1">
      <c r="A124" s="11">
        <v>2</v>
      </c>
      <c r="B124" s="8" t="s">
        <v>245</v>
      </c>
      <c r="C124" s="8" t="s">
        <v>246</v>
      </c>
      <c r="D124" s="8" t="s">
        <v>13</v>
      </c>
      <c r="E124" s="8" t="s">
        <v>1</v>
      </c>
      <c r="F124" s="10" t="s">
        <v>256</v>
      </c>
      <c r="G124" s="17">
        <f t="shared" ref="G124:G126" si="22">72*0.2</f>
        <v>14.4</v>
      </c>
      <c r="H124" s="17">
        <v>6.83</v>
      </c>
      <c r="I124" s="17">
        <v>46.67</v>
      </c>
      <c r="J124" s="15">
        <f t="shared" si="10"/>
        <v>53.5</v>
      </c>
      <c r="K124" s="15">
        <f t="shared" si="13"/>
        <v>67.900000000000006</v>
      </c>
      <c r="L124" s="13"/>
    </row>
    <row r="125" spans="1:12" s="2" customFormat="1" ht="28.5" customHeight="1">
      <c r="A125" s="11">
        <v>3</v>
      </c>
      <c r="B125" s="8" t="s">
        <v>233</v>
      </c>
      <c r="C125" s="8" t="s">
        <v>234</v>
      </c>
      <c r="D125" s="8" t="s">
        <v>13</v>
      </c>
      <c r="E125" s="8" t="s">
        <v>1</v>
      </c>
      <c r="F125" s="10" t="s">
        <v>256</v>
      </c>
      <c r="G125" s="17">
        <f t="shared" si="22"/>
        <v>14.4</v>
      </c>
      <c r="H125" s="17">
        <v>7.75</v>
      </c>
      <c r="I125" s="17">
        <v>55.53</v>
      </c>
      <c r="J125" s="15">
        <f t="shared" si="10"/>
        <v>63.28</v>
      </c>
      <c r="K125" s="15">
        <f t="shared" si="13"/>
        <v>77.680000000000007</v>
      </c>
      <c r="L125" s="13"/>
    </row>
    <row r="126" spans="1:12" s="2" customFormat="1" ht="28.5" customHeight="1">
      <c r="A126" s="11">
        <v>4</v>
      </c>
      <c r="B126" s="8" t="s">
        <v>158</v>
      </c>
      <c r="C126" s="8" t="s">
        <v>259</v>
      </c>
      <c r="D126" s="8" t="s">
        <v>13</v>
      </c>
      <c r="E126" s="8" t="s">
        <v>1</v>
      </c>
      <c r="F126" s="8">
        <v>72</v>
      </c>
      <c r="G126" s="17">
        <f t="shared" si="22"/>
        <v>14.4</v>
      </c>
      <c r="H126" s="17">
        <v>6.8</v>
      </c>
      <c r="I126" s="16">
        <v>47.83</v>
      </c>
      <c r="J126" s="15">
        <f t="shared" si="10"/>
        <v>54.629999999999995</v>
      </c>
      <c r="K126" s="15">
        <f t="shared" si="13"/>
        <v>69.03</v>
      </c>
      <c r="L126" s="13"/>
    </row>
    <row r="127" spans="1:12" s="2" customFormat="1" ht="28.5" customHeight="1">
      <c r="A127" s="11">
        <v>5</v>
      </c>
      <c r="B127" s="8" t="s">
        <v>188</v>
      </c>
      <c r="C127" s="8" t="s">
        <v>189</v>
      </c>
      <c r="D127" s="8" t="s">
        <v>13</v>
      </c>
      <c r="E127" s="8" t="s">
        <v>1</v>
      </c>
      <c r="F127" s="8">
        <v>72</v>
      </c>
      <c r="G127" s="16">
        <f t="shared" ref="G127:G138" si="23">SUM(F127*0.2)</f>
        <v>14.4</v>
      </c>
      <c r="H127" s="17">
        <v>7.72</v>
      </c>
      <c r="I127" s="16">
        <v>56.47</v>
      </c>
      <c r="J127" s="15">
        <f t="shared" si="10"/>
        <v>64.19</v>
      </c>
      <c r="K127" s="15">
        <f t="shared" si="13"/>
        <v>78.59</v>
      </c>
      <c r="L127" s="13"/>
    </row>
    <row r="128" spans="1:12" s="2" customFormat="1" ht="28.5" customHeight="1">
      <c r="A128" s="11">
        <v>6</v>
      </c>
      <c r="B128" s="8" t="s">
        <v>133</v>
      </c>
      <c r="C128" s="8" t="s">
        <v>134</v>
      </c>
      <c r="D128" s="8" t="s">
        <v>13</v>
      </c>
      <c r="E128" s="8" t="s">
        <v>1</v>
      </c>
      <c r="F128" s="8">
        <v>70</v>
      </c>
      <c r="G128" s="16">
        <f t="shared" si="23"/>
        <v>14</v>
      </c>
      <c r="H128" s="17">
        <v>7.25</v>
      </c>
      <c r="I128" s="16">
        <v>52.27</v>
      </c>
      <c r="J128" s="15">
        <f t="shared" si="10"/>
        <v>59.52</v>
      </c>
      <c r="K128" s="15">
        <f t="shared" si="13"/>
        <v>73.52000000000001</v>
      </c>
      <c r="L128" s="13"/>
    </row>
    <row r="129" spans="1:12" s="2" customFormat="1" ht="28.5" customHeight="1">
      <c r="A129" s="11">
        <v>7</v>
      </c>
      <c r="B129" s="8" t="s">
        <v>159</v>
      </c>
      <c r="C129" s="8" t="s">
        <v>160</v>
      </c>
      <c r="D129" s="8" t="s">
        <v>13</v>
      </c>
      <c r="E129" s="8" t="s">
        <v>1</v>
      </c>
      <c r="F129" s="8">
        <v>69</v>
      </c>
      <c r="G129" s="16">
        <f t="shared" si="23"/>
        <v>13.8</v>
      </c>
      <c r="H129" s="17">
        <v>7.98</v>
      </c>
      <c r="I129" s="16">
        <v>56.35</v>
      </c>
      <c r="J129" s="15">
        <f t="shared" si="10"/>
        <v>64.33</v>
      </c>
      <c r="K129" s="15">
        <f t="shared" si="13"/>
        <v>78.13</v>
      </c>
      <c r="L129" s="13"/>
    </row>
    <row r="130" spans="1:12" s="2" customFormat="1" ht="28.5" customHeight="1">
      <c r="A130" s="11">
        <v>8</v>
      </c>
      <c r="B130" s="8" t="s">
        <v>53</v>
      </c>
      <c r="C130" s="8" t="s">
        <v>54</v>
      </c>
      <c r="D130" s="8" t="s">
        <v>13</v>
      </c>
      <c r="E130" s="8" t="s">
        <v>1</v>
      </c>
      <c r="F130" s="8">
        <v>68</v>
      </c>
      <c r="G130" s="16">
        <f t="shared" si="23"/>
        <v>13.600000000000001</v>
      </c>
      <c r="H130" s="17">
        <v>7.83</v>
      </c>
      <c r="I130" s="16">
        <v>50.52</v>
      </c>
      <c r="J130" s="15">
        <f t="shared" si="10"/>
        <v>58.35</v>
      </c>
      <c r="K130" s="15">
        <f t="shared" si="13"/>
        <v>71.95</v>
      </c>
      <c r="L130" s="13"/>
    </row>
    <row r="131" spans="1:12" s="2" customFormat="1" ht="28.5" customHeight="1">
      <c r="A131" s="11">
        <v>9</v>
      </c>
      <c r="B131" s="8" t="s">
        <v>97</v>
      </c>
      <c r="C131" s="8" t="s">
        <v>98</v>
      </c>
      <c r="D131" s="8" t="s">
        <v>13</v>
      </c>
      <c r="E131" s="8" t="s">
        <v>1</v>
      </c>
      <c r="F131" s="8">
        <v>67</v>
      </c>
      <c r="G131" s="16">
        <f t="shared" si="23"/>
        <v>13.4</v>
      </c>
      <c r="H131" s="17">
        <v>7.17</v>
      </c>
      <c r="I131" s="16">
        <v>52.97</v>
      </c>
      <c r="J131" s="15">
        <f t="shared" si="10"/>
        <v>60.14</v>
      </c>
      <c r="K131" s="15">
        <f t="shared" si="13"/>
        <v>73.540000000000006</v>
      </c>
      <c r="L131" s="13"/>
    </row>
    <row r="132" spans="1:12" s="2" customFormat="1" ht="28.5" customHeight="1">
      <c r="A132" s="11">
        <v>10</v>
      </c>
      <c r="B132" s="8" t="s">
        <v>37</v>
      </c>
      <c r="C132" s="8" t="s">
        <v>38</v>
      </c>
      <c r="D132" s="8" t="s">
        <v>13</v>
      </c>
      <c r="E132" s="8" t="s">
        <v>1</v>
      </c>
      <c r="F132" s="8">
        <v>66</v>
      </c>
      <c r="G132" s="16">
        <f t="shared" si="23"/>
        <v>13.200000000000001</v>
      </c>
      <c r="H132" s="17">
        <v>7.63</v>
      </c>
      <c r="I132" s="16">
        <v>54.48</v>
      </c>
      <c r="J132" s="15">
        <f t="shared" si="10"/>
        <v>62.11</v>
      </c>
      <c r="K132" s="15">
        <f t="shared" si="13"/>
        <v>75.31</v>
      </c>
      <c r="L132" s="13"/>
    </row>
    <row r="133" spans="1:12" s="2" customFormat="1" ht="28.5" customHeight="1">
      <c r="A133" s="11">
        <v>11</v>
      </c>
      <c r="B133" s="8" t="s">
        <v>50</v>
      </c>
      <c r="C133" s="8" t="s">
        <v>51</v>
      </c>
      <c r="D133" s="8" t="s">
        <v>13</v>
      </c>
      <c r="E133" s="8" t="s">
        <v>1</v>
      </c>
      <c r="F133" s="8">
        <v>66</v>
      </c>
      <c r="G133" s="16">
        <f t="shared" si="23"/>
        <v>13.200000000000001</v>
      </c>
      <c r="H133" s="17">
        <v>8.07</v>
      </c>
      <c r="I133" s="16">
        <v>58.57</v>
      </c>
      <c r="J133" s="15">
        <f t="shared" ref="J133:J138" si="24">SUM(H133:I133)</f>
        <v>66.64</v>
      </c>
      <c r="K133" s="15">
        <f t="shared" si="13"/>
        <v>79.84</v>
      </c>
      <c r="L133" s="13"/>
    </row>
    <row r="134" spans="1:12" s="2" customFormat="1" ht="28.5" customHeight="1">
      <c r="A134" s="11">
        <v>12</v>
      </c>
      <c r="B134" s="8" t="s">
        <v>62</v>
      </c>
      <c r="C134" s="8" t="s">
        <v>63</v>
      </c>
      <c r="D134" s="8" t="s">
        <v>13</v>
      </c>
      <c r="E134" s="8" t="s">
        <v>1</v>
      </c>
      <c r="F134" s="8">
        <v>66</v>
      </c>
      <c r="G134" s="16">
        <f t="shared" si="23"/>
        <v>13.200000000000001</v>
      </c>
      <c r="H134" s="17">
        <v>7.53</v>
      </c>
      <c r="I134" s="16">
        <v>54.6</v>
      </c>
      <c r="J134" s="15">
        <f t="shared" si="24"/>
        <v>62.13</v>
      </c>
      <c r="K134" s="15">
        <f t="shared" si="13"/>
        <v>75.33</v>
      </c>
      <c r="L134" s="13"/>
    </row>
    <row r="135" spans="1:12" s="2" customFormat="1" ht="28.5" customHeight="1">
      <c r="A135" s="11">
        <v>13</v>
      </c>
      <c r="B135" s="8" t="s">
        <v>131</v>
      </c>
      <c r="C135" s="8" t="s">
        <v>132</v>
      </c>
      <c r="D135" s="8" t="s">
        <v>13</v>
      </c>
      <c r="E135" s="8" t="s">
        <v>1</v>
      </c>
      <c r="F135" s="8">
        <v>66</v>
      </c>
      <c r="G135" s="16">
        <f t="shared" si="23"/>
        <v>13.200000000000001</v>
      </c>
      <c r="H135" s="17">
        <v>7.58</v>
      </c>
      <c r="I135" s="16">
        <v>57.05</v>
      </c>
      <c r="J135" s="15">
        <f t="shared" si="24"/>
        <v>64.63</v>
      </c>
      <c r="K135" s="15">
        <f t="shared" si="13"/>
        <v>77.83</v>
      </c>
      <c r="L135" s="13"/>
    </row>
    <row r="136" spans="1:12" s="2" customFormat="1" ht="28.5" customHeight="1">
      <c r="A136" s="11">
        <v>14</v>
      </c>
      <c r="B136" s="8" t="s">
        <v>18</v>
      </c>
      <c r="C136" s="8" t="s">
        <v>19</v>
      </c>
      <c r="D136" s="8" t="s">
        <v>13</v>
      </c>
      <c r="E136" s="8" t="s">
        <v>1</v>
      </c>
      <c r="F136" s="8">
        <v>65</v>
      </c>
      <c r="G136" s="16">
        <f t="shared" si="23"/>
        <v>13</v>
      </c>
      <c r="H136" s="17">
        <v>7.15</v>
      </c>
      <c r="I136" s="16">
        <v>50.87</v>
      </c>
      <c r="J136" s="15">
        <f t="shared" si="24"/>
        <v>58.019999999999996</v>
      </c>
      <c r="K136" s="15">
        <f t="shared" si="13"/>
        <v>71.02</v>
      </c>
      <c r="L136" s="13"/>
    </row>
    <row r="137" spans="1:12" s="2" customFormat="1" ht="28.5" customHeight="1">
      <c r="A137" s="11">
        <v>15</v>
      </c>
      <c r="B137" s="8" t="s">
        <v>29</v>
      </c>
      <c r="C137" s="8" t="s">
        <v>30</v>
      </c>
      <c r="D137" s="8" t="s">
        <v>13</v>
      </c>
      <c r="E137" s="8" t="s">
        <v>1</v>
      </c>
      <c r="F137" s="8">
        <v>65</v>
      </c>
      <c r="G137" s="16">
        <f t="shared" si="23"/>
        <v>13</v>
      </c>
      <c r="H137" s="17">
        <v>7.83</v>
      </c>
      <c r="I137" s="16">
        <v>54.48</v>
      </c>
      <c r="J137" s="15">
        <f t="shared" si="24"/>
        <v>62.309999999999995</v>
      </c>
      <c r="K137" s="15">
        <f t="shared" si="13"/>
        <v>75.31</v>
      </c>
      <c r="L137" s="13"/>
    </row>
    <row r="138" spans="1:12" s="2" customFormat="1" ht="28.5" customHeight="1">
      <c r="A138" s="11">
        <v>16</v>
      </c>
      <c r="B138" s="8" t="s">
        <v>154</v>
      </c>
      <c r="C138" s="8" t="s">
        <v>155</v>
      </c>
      <c r="D138" s="8" t="s">
        <v>13</v>
      </c>
      <c r="E138" s="8" t="s">
        <v>1</v>
      </c>
      <c r="F138" s="8">
        <v>65</v>
      </c>
      <c r="G138" s="16">
        <f t="shared" si="23"/>
        <v>13</v>
      </c>
      <c r="H138" s="17">
        <v>7.38</v>
      </c>
      <c r="I138" s="16">
        <v>49.93</v>
      </c>
      <c r="J138" s="15">
        <f t="shared" si="24"/>
        <v>57.31</v>
      </c>
      <c r="K138" s="15">
        <f t="shared" si="13"/>
        <v>70.31</v>
      </c>
      <c r="L138" s="13"/>
    </row>
  </sheetData>
  <mergeCells count="11">
    <mergeCell ref="A1:L1"/>
    <mergeCell ref="G2:G3"/>
    <mergeCell ref="H2:J2"/>
    <mergeCell ref="K2:K3"/>
    <mergeCell ref="L2:L3"/>
    <mergeCell ref="D2:D3"/>
    <mergeCell ref="E2:E3"/>
    <mergeCell ref="F2:F3"/>
    <mergeCell ref="A2:A3"/>
    <mergeCell ref="B2:B3"/>
    <mergeCell ref="C2:C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 </vt:lpstr>
      <vt:lpstr>'总成绩 '!Print_Titles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用户李楠羲</dc:creator>
  <cp:lastModifiedBy>Administrator</cp:lastModifiedBy>
  <cp:lastPrinted>2018-07-26T01:44:02Z</cp:lastPrinted>
  <dcterms:created xsi:type="dcterms:W3CDTF">2018-07-11T07:42:51Z</dcterms:created>
  <dcterms:modified xsi:type="dcterms:W3CDTF">2018-07-26T02:27:23Z</dcterms:modified>
</cp:coreProperties>
</file>